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285" windowWidth="19230" windowHeight="5655"/>
  </bookViews>
  <sheets>
    <sheet name="Sheet1" sheetId="1" r:id="rId1"/>
    <sheet name="Sheet2" sheetId="2" state="hidden" r:id="rId2"/>
  </sheets>
  <externalReferences>
    <externalReference r:id="rId3"/>
  </externalReferences>
  <definedNames>
    <definedName name="Plan">Sheet1!#REF!</definedName>
    <definedName name="PlanType">Sheet2!$F$3:$F$4</definedName>
  </definedNames>
  <calcPr calcId="145621"/>
</workbook>
</file>

<file path=xl/calcChain.xml><?xml version="1.0" encoding="utf-8"?>
<calcChain xmlns="http://schemas.openxmlformats.org/spreadsheetml/2006/main">
  <c r="G9" i="1" l="1"/>
  <c r="E9" i="1" l="1"/>
  <c r="B7" i="1" l="1"/>
  <c r="AV7" i="2" l="1"/>
  <c r="AS7" i="2"/>
  <c r="AP7" i="2"/>
  <c r="AM7" i="2"/>
  <c r="AJ7" i="2"/>
  <c r="AG7" i="2"/>
  <c r="AD7" i="2"/>
  <c r="AA8" i="2"/>
  <c r="U7" i="2"/>
  <c r="X10" i="2"/>
  <c r="R8" i="2"/>
  <c r="O7" i="2"/>
  <c r="L7" i="2"/>
  <c r="F17" i="1" l="1"/>
  <c r="F10" i="1"/>
  <c r="F12" i="1"/>
  <c r="F11" i="1"/>
  <c r="F23" i="1"/>
  <c r="F20" i="1"/>
  <c r="F18" i="1"/>
  <c r="F15" i="1"/>
  <c r="F13" i="1"/>
  <c r="D30" i="1" l="1"/>
  <c r="F30" i="1" s="1"/>
  <c r="D29" i="1"/>
  <c r="F29" i="1" s="1"/>
  <c r="D28" i="1"/>
  <c r="F28" i="1" s="1"/>
  <c r="D27" i="1"/>
  <c r="F27" i="1" s="1"/>
  <c r="D26" i="1"/>
  <c r="F26" i="1" s="1"/>
  <c r="D25" i="1"/>
  <c r="F25" i="1" s="1"/>
  <c r="D24" i="1"/>
  <c r="F24" i="1" s="1"/>
  <c r="D23" i="1"/>
  <c r="D22" i="1"/>
  <c r="F22" i="1" s="1"/>
  <c r="D21" i="1"/>
  <c r="F21" i="1" s="1"/>
  <c r="D20" i="1"/>
  <c r="D19" i="1"/>
  <c r="F19" i="1" s="1"/>
  <c r="D18" i="1"/>
  <c r="D17" i="1"/>
  <c r="D16" i="1"/>
  <c r="F16" i="1" s="1"/>
  <c r="D15" i="1"/>
  <c r="D14" i="1"/>
  <c r="F14" i="1" s="1"/>
  <c r="D13" i="1"/>
  <c r="D12" i="1"/>
  <c r="D11" i="1"/>
  <c r="D10" i="1"/>
  <c r="F31" i="1" l="1"/>
  <c r="F32" i="1" s="1"/>
</calcChain>
</file>

<file path=xl/comments1.xml><?xml version="1.0" encoding="utf-8"?>
<comments xmlns="http://schemas.openxmlformats.org/spreadsheetml/2006/main">
  <authors>
    <author>AMODIO Alessia</author>
  </authors>
  <commentList>
    <comment ref="B10" authorId="0">
      <text>
        <r>
          <rPr>
            <sz val="9"/>
            <color indexed="81"/>
            <rFont val="Tahoma"/>
            <family val="2"/>
          </rPr>
          <t xml:space="preserve">1.1 Focal Point (FP) shares with EFSA, AF and FPs information on national planned Risk Assessment (RA) activities (including mandates) through the R4EU database.
</t>
        </r>
      </text>
    </comment>
    <comment ref="B11" authorId="0">
      <text>
        <r>
          <rPr>
            <sz val="9"/>
            <color indexed="81"/>
            <rFont val="Tahoma"/>
            <family val="2"/>
          </rPr>
          <t xml:space="preserve">1.2 FP shares relevant evidence (e.g. scientific outputs) and/or supporting documents (e.g. datasets) on EFSA’s remit through the Knowledge Junction (KJ) and promotes its use through national networks e.g. through email, information sessions, training sessions, webinars, etc.
</t>
        </r>
      </text>
    </comment>
    <comment ref="B12" authorId="0">
      <text>
        <r>
          <rPr>
            <sz val="9"/>
            <color indexed="81"/>
            <rFont val="Tahoma"/>
            <family val="2"/>
          </rPr>
          <t xml:space="preserve">1.3 FP disseminates at national level or through the FP network, using the EFSA MS word template, requests for specific information sent by other FPs or EFSA or originating from his/her own country, respectively.
</t>
        </r>
      </text>
    </comment>
    <comment ref="B13" authorId="0">
      <text>
        <r>
          <rPr>
            <sz val="9"/>
            <color indexed="81"/>
            <rFont val="Tahoma"/>
            <family val="2"/>
          </rPr>
          <t xml:space="preserve">1.4 FP disseminates at national level, by email or other tools (e.g. FP Webpages, newsletters, Social Media, intranets), other information (e.g. calls for expressions of interest, Grant &amp; Procurement (G&amp;P) calls, calls for data, events) submitted to the FP network by EFSA and/or other FPs and disseminates to EFSA and other FPs, using the same tools, information about national, regional or international scientific cooperation activities. 
</t>
        </r>
      </text>
    </comment>
    <comment ref="B14" authorId="0">
      <text>
        <r>
          <rPr>
            <sz val="8"/>
            <color indexed="81"/>
            <rFont val="Verdana"/>
            <family val="2"/>
          </rPr>
          <t>1.5 FP provides information to relevant national institutions, as required, on available EFSA services in the area of regulated products during the entire applications life-cycle enabling EFSA to provide targeted support to applicants (e.g. small and medium-sized enterprises (SMEs)).</t>
        </r>
      </text>
    </comment>
    <comment ref="B15" authorId="0">
      <text>
        <r>
          <rPr>
            <sz val="9"/>
            <color indexed="81"/>
            <rFont val="Tahoma"/>
            <family val="2"/>
          </rPr>
          <t xml:space="preserve">2.1 For the purpose of information dissemination, FP maintains a list of national contacts that ensure EFSA’s remit is covered as far as possible. 
</t>
        </r>
      </text>
    </comment>
    <comment ref="B16" authorId="0">
      <text>
        <r>
          <rPr>
            <sz val="9"/>
            <color indexed="81"/>
            <rFont val="Tahoma"/>
            <family val="2"/>
          </rPr>
          <t xml:space="preserve">2.2 FP liaises with organisations and facilitates processes at national level and with EFSA, in line with described procedures, to ensure that all organisations on the list of competent organisations meet the criteria and information in the profiles is updated regularly, at least every 3 years.
</t>
        </r>
      </text>
    </comment>
    <comment ref="B17" authorId="0">
      <text>
        <r>
          <rPr>
            <sz val="9"/>
            <color indexed="81"/>
            <rFont val="Tahoma"/>
            <family val="2"/>
          </rPr>
          <t xml:space="preserve">2.3 FP implements the new processes and tools for managing the list of competent organisations. To this end, FPs shall exchange experiences and best practices among themselves, referring in particular to the appointed regional groups (the five regional country groups have been set and the coordination of these groups follows the Article 36 FP Task Force structure established in 2018. This specific activity, including the appointed coordinators and country groups shall be revised by the FP network following the experiences gathered during the first year (2019) of implementation of the new approach).
</t>
        </r>
      </text>
    </comment>
    <comment ref="B18" authorId="0">
      <text>
        <r>
          <rPr>
            <sz val="9"/>
            <color indexed="81"/>
            <rFont val="Tahoma"/>
            <family val="2"/>
          </rPr>
          <t xml:space="preserve">2.4 FP disseminates, at national level, information on networking opportunities from EFSA and beyond, as appropriate. 
</t>
        </r>
      </text>
    </comment>
    <comment ref="B19" authorId="0">
      <text>
        <r>
          <rPr>
            <sz val="9"/>
            <color indexed="81"/>
            <rFont val="Tahoma"/>
            <family val="2"/>
          </rPr>
          <t>2.5 FP supports new partnerships and, when appropriate, the formation of consortia, including the exchange of information and implementation of research-oriented and research funding-oriented actions. To this end, FPs are encouraged to liaise with relevant national organisations that directly interact with research funders, for example the national contact points for Horizon 2020 (https://ec.europa.eu/research/participants/portal/desktop/en/support/national_contact_points.html).</t>
        </r>
      </text>
    </comment>
    <comment ref="B20" authorId="0">
      <text>
        <r>
          <rPr>
            <sz val="9"/>
            <color indexed="81"/>
            <rFont val="Tahoma"/>
            <family val="2"/>
          </rPr>
          <t xml:space="preserve">3.1 FP maintains national webpages to inform about EFSA and/or FP activities requiring a wide dissemination / outreach (e.g. EFSA corporate information, relevant scientific outputs, calls for expressions of interest, G&amp;P calls, EFSA job offers, EFSA public announcements such as newstories &amp; press releases, new services and initiatives included in the Catalogue of Services, etc.). To this end, the FP should request relevant support within the organisation and as well from the Communication Expert Network (CEN) representative.
</t>
        </r>
      </text>
    </comment>
    <comment ref="B21" authorId="0">
      <text>
        <r>
          <rPr>
            <sz val="9"/>
            <color indexed="81"/>
            <rFont val="Tahoma"/>
            <family val="2"/>
          </rPr>
          <t xml:space="preserve">3.2 Through the use of tools available to FP’s in their organisations, FP supports communication initiatives that raise EFSA’s visibility and outreach (e.g. through use of Social Media, printed or e-media material such as newsletters, factsheets, and infographics). Support from Communication Expert Network (CEN) representatives is recommended.
</t>
        </r>
      </text>
    </comment>
    <comment ref="B22" authorId="0">
      <text>
        <r>
          <rPr>
            <sz val="9"/>
            <color indexed="81"/>
            <rFont val="Tahoma"/>
            <family val="2"/>
          </rPr>
          <t xml:space="preserve">3.3 FP organises, delivers presentations, presents posters and / or facilitates EFSA’s and/or other FPs contribution to national, regional or international events, of relevance to EFSA and other FPs (e.g. conferences / seminars / workshops).
</t>
        </r>
      </text>
    </comment>
    <comment ref="B23" authorId="0">
      <text>
        <r>
          <rPr>
            <sz val="9"/>
            <color indexed="81"/>
            <rFont val="Tahoma"/>
            <family val="2"/>
          </rPr>
          <t xml:space="preserve">4.1 FP disseminates to relevant national networks information notably provided by EFSA or other FPs regarding publicly funded capacity building initiatives in risk assessment, including with international dimension (e.g. Better Training for Safer Food (BTSF) training courses, EFSA risk assessment training courses, webinars, EU-FORA calls, Partnering Grant calls, and any other capacity building initiatives shared by FPs).
</t>
        </r>
      </text>
    </comment>
    <comment ref="B24" authorId="0">
      <text>
        <r>
          <rPr>
            <sz val="9"/>
            <color indexed="81"/>
            <rFont val="Tahoma"/>
            <family val="2"/>
          </rPr>
          <t xml:space="preserve">4.2 FP supports capacity building initiatives, including with international dimension (through e.g. support to national risk assessment training courses, identification of candidates, recommending tutors, supporting the setting up of consortia for G&amp;P capacity building initiatives, and promoting the dissemination of training material).
</t>
        </r>
      </text>
    </comment>
    <comment ref="B25" authorId="0">
      <text>
        <r>
          <rPr>
            <sz val="9"/>
            <color indexed="81"/>
            <rFont val="Tahoma"/>
            <family val="2"/>
          </rPr>
          <t xml:space="preserve">5.1 FP maintains an up-to-date list of national data providers across data domains (areas) relevant to EFSA’s remit (e.g. contaminants, pesticide residues, etc.).
</t>
        </r>
      </text>
    </comment>
    <comment ref="B26" authorId="0">
      <text>
        <r>
          <rPr>
            <sz val="9"/>
            <color indexed="81"/>
            <rFont val="Tahoma"/>
            <family val="2"/>
          </rPr>
          <t xml:space="preserve">5.2 FP supports EFSA in facilitating two-way communication with national data providers on a need basis (e.g. when other communication channels do not work; or on cross-cutting issues).
</t>
        </r>
      </text>
    </comment>
    <comment ref="B27" authorId="0">
      <text>
        <r>
          <rPr>
            <sz val="9"/>
            <color indexed="81"/>
            <rFont val="Tahoma"/>
            <family val="2"/>
          </rPr>
          <t xml:space="preserve">5.3 FP supports the promotion of best practices for sharing public sector information. To this end, and if needed, the FP shall identify a national contact point to support the implementation of this activity.
</t>
        </r>
      </text>
    </comment>
    <comment ref="B28" authorId="0">
      <text>
        <r>
          <rPr>
            <sz val="9"/>
            <color indexed="81"/>
            <rFont val="Tahoma"/>
            <family val="2"/>
          </rPr>
          <t xml:space="preserve">6.1 FP liaises with Advisory Forum (AF) member, exchanging relevant information concerning AF, FP and scientific network activities.
</t>
        </r>
      </text>
    </comment>
    <comment ref="B29" authorId="0">
      <text>
        <r>
          <rPr>
            <sz val="9"/>
            <color indexed="81"/>
            <rFont val="Tahoma"/>
            <family val="2"/>
          </rPr>
          <t xml:space="preserve">6.2 FP liaises with scientific network representatives facilitating information exchange (e.g. through regular meetings with network representatives and AF member) and promoting best practices (e.g. the use of the procedures laid down on the existing guidelines).
</t>
        </r>
      </text>
    </comment>
    <comment ref="B30" authorId="0">
      <text>
        <r>
          <rPr>
            <sz val="9"/>
            <color indexed="81"/>
            <rFont val="Tahoma"/>
            <family val="2"/>
          </rPr>
          <t xml:space="preserve">6.3 FP supports the AF member in the identification of national representatives for the FP network and EFSA's scientific networks.
</t>
        </r>
      </text>
    </comment>
  </commentList>
</comments>
</file>

<file path=xl/sharedStrings.xml><?xml version="1.0" encoding="utf-8"?>
<sst xmlns="http://schemas.openxmlformats.org/spreadsheetml/2006/main" count="104" uniqueCount="66">
  <si>
    <t>Country</t>
  </si>
  <si>
    <t>Belgium</t>
  </si>
  <si>
    <t>Max grant value</t>
  </si>
  <si>
    <t>Share on max grant</t>
  </si>
  <si>
    <t>Grant before ceiling application</t>
  </si>
  <si>
    <t>high</t>
  </si>
  <si>
    <t>mandatory</t>
  </si>
  <si>
    <t>low</t>
  </si>
  <si>
    <t>Sum</t>
  </si>
  <si>
    <t>EFSA grant</t>
  </si>
  <si>
    <t>share on grant</t>
  </si>
  <si>
    <t>Austria</t>
  </si>
  <si>
    <t>Bulgaria</t>
  </si>
  <si>
    <t>Croatia</t>
  </si>
  <si>
    <t>Cyprus</t>
  </si>
  <si>
    <t>Czech Republic</t>
  </si>
  <si>
    <t>Denmark</t>
  </si>
  <si>
    <t>Estonia</t>
  </si>
  <si>
    <t>Finland</t>
  </si>
  <si>
    <t>France</t>
  </si>
  <si>
    <t>Germany</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</si>
  <si>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</si>
  <si>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</si>
  <si>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</si>
  <si>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</si>
  <si>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</si>
  <si>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</si>
  <si>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</si>
  <si>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</si>
  <si>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</si>
  <si>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</si>
  <si>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</si>
  <si>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</si>
  <si>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</si>
  <si>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</si>
  <si>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</si>
  <si>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</si>
  <si>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</si>
  <si>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</si>
  <si>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United Kingdom</t>
  </si>
  <si>
    <t>Type of report</t>
  </si>
  <si>
    <t>yearly plan</t>
  </si>
  <si>
    <t>annual report</t>
  </si>
  <si>
    <t xml:space="preserve">Year </t>
  </si>
  <si>
    <t>Year</t>
  </si>
  <si>
    <t>Main activity</t>
  </si>
  <si>
    <t xml:space="preserve">Specific activity </t>
  </si>
  <si>
    <t>1. Exchange of 
scientific information</t>
  </si>
  <si>
    <t>Type of activity</t>
  </si>
  <si>
    <t>2. Networking 
and engagement</t>
  </si>
  <si>
    <t>3. Outreach and 
scientific visibility</t>
  </si>
  <si>
    <t>4. Capacity 
building</t>
  </si>
  <si>
    <t>5. Support on data
 related matters</t>
  </si>
  <si>
    <t>6. Support to 
scientific networks</t>
  </si>
  <si>
    <t>Max grant
 value</t>
  </si>
  <si>
    <t>YES</t>
  </si>
  <si>
    <t>NO</t>
  </si>
  <si>
    <t>&gt;4</t>
  </si>
  <si>
    <t>high priority</t>
  </si>
  <si>
    <t>low priority</t>
  </si>
  <si>
    <t>YES – FP attended at least 1 mentoring event</t>
  </si>
  <si>
    <t>NO – FP did not attend at least 1 mentoring event</t>
  </si>
  <si>
    <t xml:space="preserve">YES – FP replied to requests for support </t>
  </si>
  <si>
    <t xml:space="preserve">NO – FP did not reply to requests for support </t>
  </si>
  <si>
    <t>&gt;2</t>
  </si>
  <si>
    <t>&gt;1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</si>
</sst>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sz val="10"/>
      <color theme="0"/>
      <name val="Verdana"/>
      <family val="2"/>
    </font>
    <font>
      <sz val="9"/>
      <color indexed="81"/>
      <name val="Tahoma"/>
      <family val="2"/>
    </font>
    <font>
      <sz val="8"/>
      <color indexed="81"/>
      <name val="Verdana"/>
      <family val="2"/>
    </font>
    <font>
      <b/>
      <sz val="9"/>
      <color theme="1"/>
      <name val="Verdana"/>
      <family val="2"/>
    </font>
    <font>
      <sz val="9"/>
      <color theme="1"/>
      <name val="Verdana"/>
      <family val="2"/>
    </font>
    <font>
      <sz val="9"/>
      <color rgb="FF000000"/>
      <name val="Verdana"/>
      <family val="2"/>
    </font>
    <font>
      <sz val="9"/>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DE7008"/>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Alignment="1">
      <alignment horizontal="center"/>
    </xf>
    <xf numFmtId="0" fontId="2" fillId="0" borderId="0" xfId="0" applyFont="1"/>
    <xf numFmtId="10" fontId="2" fillId="0" borderId="0" xfId="1" applyNumberFormat="1" applyFont="1" applyAlignment="1">
      <alignment horizont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0" xfId="0" applyFont="1" applyProtection="1">
      <protection locked="0"/>
    </xf>
    <xf numFmtId="0" fontId="0" fillId="0" borderId="0" xfId="0" applyProtection="1">
      <protection locked="0"/>
    </xf>
    <xf numFmtId="9" fontId="0" fillId="0" borderId="0" xfId="0" applyNumberFormat="1" applyProtection="1">
      <protection locked="0"/>
    </xf>
    <xf numFmtId="9" fontId="2" fillId="0" borderId="0" xfId="0" applyNumberFormat="1" applyFont="1" applyAlignment="1">
      <alignment horizontal="center"/>
    </xf>
    <xf numFmtId="0" fontId="0" fillId="0" borderId="0" xfId="0" applyAlignment="1" applyProtection="1">
      <alignment horizontal="center" vertical="center"/>
      <protection locked="0"/>
    </xf>
    <xf numFmtId="9" fontId="2" fillId="0" borderId="0" xfId="0" applyNumberFormat="1" applyFont="1"/>
    <xf numFmtId="0" fontId="2" fillId="6" borderId="0"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xf>
    <xf numFmtId="0" fontId="2" fillId="6" borderId="0" xfId="0" applyFont="1" applyFill="1" applyAlignment="1" applyProtection="1">
      <alignment horizontal="center" vertical="center" wrapText="1"/>
      <protection locked="0"/>
    </xf>
    <xf numFmtId="0" fontId="2" fillId="6" borderId="0" xfId="0" applyFont="1" applyFill="1" applyAlignment="1" applyProtection="1">
      <alignment horizontal="left"/>
      <protection locked="0"/>
    </xf>
    <xf numFmtId="0" fontId="2" fillId="6" borderId="0" xfId="0" applyFont="1" applyFill="1" applyProtection="1">
      <protection locked="0"/>
    </xf>
    <xf numFmtId="0" fontId="2" fillId="6" borderId="0" xfId="0" applyFont="1" applyFill="1" applyAlignment="1" applyProtection="1">
      <alignment horizontal="center"/>
      <protection locked="0"/>
    </xf>
    <xf numFmtId="0" fontId="3" fillId="6" borderId="10" xfId="0" applyFont="1" applyFill="1" applyBorder="1" applyAlignment="1" applyProtection="1">
      <alignment horizontal="center" vertical="center" wrapText="1"/>
    </xf>
    <xf numFmtId="0" fontId="0" fillId="0" borderId="0" xfId="0" applyAlignment="1" applyProtection="1">
      <alignment horizontal="right"/>
      <protection locked="0"/>
    </xf>
    <xf numFmtId="0" fontId="2" fillId="6" borderId="9"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xf>
    <xf numFmtId="10" fontId="8" fillId="2" borderId="11" xfId="1" applyNumberFormat="1" applyFont="1" applyFill="1" applyBorder="1" applyAlignment="1" applyProtection="1">
      <alignment horizontal="center" vertical="center" wrapText="1"/>
    </xf>
    <xf numFmtId="9" fontId="8" fillId="4" borderId="11" xfId="1" applyFont="1" applyFill="1" applyBorder="1" applyAlignment="1" applyProtection="1">
      <alignment horizontal="center" vertical="center" wrapText="1"/>
      <protection locked="0"/>
    </xf>
    <xf numFmtId="1" fontId="8" fillId="2" borderId="6" xfId="0" applyNumberFormat="1"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xf>
    <xf numFmtId="10" fontId="8" fillId="2" borderId="12" xfId="1" applyNumberFormat="1" applyFont="1" applyFill="1" applyBorder="1" applyAlignment="1" applyProtection="1">
      <alignment horizontal="center" vertical="center" wrapText="1"/>
    </xf>
    <xf numFmtId="9" fontId="8" fillId="4" borderId="12" xfId="1" applyFont="1" applyFill="1" applyBorder="1" applyAlignment="1" applyProtection="1">
      <alignment horizontal="center" vertical="center" wrapText="1"/>
      <protection locked="0"/>
    </xf>
    <xf numFmtId="1" fontId="8" fillId="2" borderId="12" xfId="0" applyNumberFormat="1" applyFont="1" applyFill="1" applyBorder="1" applyAlignment="1" applyProtection="1">
      <alignment horizontal="center" vertical="center" wrapText="1"/>
    </xf>
    <xf numFmtId="1" fontId="8" fillId="2" borderId="21"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xf>
    <xf numFmtId="10" fontId="8" fillId="2" borderId="13" xfId="1" applyNumberFormat="1" applyFont="1" applyFill="1" applyBorder="1" applyAlignment="1" applyProtection="1">
      <alignment horizontal="center" vertical="center" wrapText="1"/>
    </xf>
    <xf numFmtId="9" fontId="8" fillId="4" borderId="14" xfId="1" applyFont="1" applyFill="1" applyBorder="1" applyAlignment="1" applyProtection="1">
      <alignment horizontal="center" vertical="center" wrapText="1"/>
      <protection locked="0"/>
    </xf>
    <xf numFmtId="1" fontId="8" fillId="2" borderId="14"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8" fillId="2" borderId="16" xfId="0" applyNumberFormat="1" applyFont="1" applyFill="1" applyBorder="1" applyAlignment="1" applyProtection="1">
      <alignment horizontal="center" vertical="center" wrapText="1"/>
    </xf>
    <xf numFmtId="9" fontId="8" fillId="4" borderId="13" xfId="1" applyFont="1" applyFill="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xf>
    <xf numFmtId="9" fontId="8" fillId="4" borderId="22" xfId="1" applyFont="1" applyFill="1" applyBorder="1" applyAlignment="1" applyProtection="1">
      <alignment horizontal="center" vertical="center" wrapText="1"/>
      <protection locked="0"/>
    </xf>
    <xf numFmtId="1" fontId="8" fillId="2" borderId="11" xfId="0" applyNumberFormat="1" applyFont="1" applyFill="1" applyBorder="1" applyAlignment="1" applyProtection="1">
      <alignment horizontal="center" vertical="center" wrapText="1"/>
    </xf>
    <xf numFmtId="0" fontId="10" fillId="7" borderId="12"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xf>
    <xf numFmtId="9" fontId="8" fillId="4" borderId="19" xfId="1"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xf>
    <xf numFmtId="9" fontId="8" fillId="4" borderId="23" xfId="1"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xf>
    <xf numFmtId="1" fontId="8" fillId="2" borderId="20"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xf>
    <xf numFmtId="10" fontId="8" fillId="2" borderId="14" xfId="1" applyNumberFormat="1" applyFont="1" applyFill="1" applyBorder="1" applyAlignment="1" applyProtection="1">
      <alignment horizontal="center" vertical="center" wrapText="1"/>
    </xf>
    <xf numFmtId="1" fontId="8" fillId="2" borderId="18" xfId="0" applyNumberFormat="1"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xf>
    <xf numFmtId="0" fontId="3" fillId="6" borderId="0"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2" fillId="6" borderId="0" xfId="0" applyFont="1" applyFill="1" applyProtection="1"/>
    <xf numFmtId="0" fontId="2" fillId="6" borderId="0" xfId="0" applyFont="1" applyFill="1" applyAlignment="1" applyProtection="1">
      <alignment vertical="center"/>
    </xf>
    <xf numFmtId="0" fontId="2" fillId="6" borderId="0" xfId="0" applyFont="1" applyFill="1" applyAlignment="1" applyProtection="1">
      <alignment horizontal="center" vertical="center" wrapText="1"/>
    </xf>
    <xf numFmtId="0" fontId="2" fillId="6" borderId="0" xfId="0" applyFont="1" applyFill="1" applyBorder="1" applyAlignment="1" applyProtection="1">
      <alignment horizontal="center" vertical="center" wrapText="1"/>
    </xf>
    <xf numFmtId="0" fontId="2" fillId="6" borderId="0" xfId="0" applyFont="1" applyFill="1" applyAlignment="1" applyProtection="1">
      <alignment horizontal="left"/>
    </xf>
    <xf numFmtId="0" fontId="2" fillId="6" borderId="0" xfId="0" applyFont="1" applyFill="1" applyAlignment="1" applyProtection="1">
      <alignment horizontal="center"/>
    </xf>
    <xf numFmtId="0" fontId="2" fillId="6" borderId="0" xfId="0" applyFont="1" applyFill="1" applyBorder="1" applyAlignment="1" applyProtection="1">
      <alignment horizontal="center"/>
    </xf>
    <xf numFmtId="0" fontId="2" fillId="0" borderId="0" xfId="0" applyFont="1" applyProtection="1"/>
    <xf numFmtId="0" fontId="2" fillId="0" borderId="0" xfId="0" applyFont="1" applyAlignment="1" applyProtection="1">
      <alignment horizontal="center" vertical="center" wrapText="1"/>
    </xf>
    <xf numFmtId="0" fontId="2" fillId="0" borderId="0" xfId="0" applyFont="1" applyAlignment="1" applyProtection="1">
      <alignment horizontal="center"/>
    </xf>
    <xf numFmtId="0" fontId="2" fillId="0" borderId="0" xfId="0" applyFont="1" applyAlignment="1" applyProtection="1">
      <alignment horizontal="left"/>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2" fillId="6" borderId="9"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7" fillId="0" borderId="0" xfId="0" applyFont="1" applyAlignment="1" applyProtection="1">
      <alignment horizontal="center" vertical="center" wrapText="1"/>
    </xf>
    <xf numFmtId="49" fontId="2" fillId="0" borderId="0" xfId="0" applyNumberFormat="1" applyFont="1" applyProtection="1">
      <protection locked="0"/>
    </xf>
  </cellXfs>
  <cellStyles count="2">
    <cellStyle name="Normal" xfId="0" builtinId="0"/>
    <cellStyle name="Percent" xfId="1" builtinId="5"/>
  </cellStyles>
  <dxfs count="0"/>
  <tableStyles count="0" defaultTableStyle="TableStyleMedium2" defaultPivotStyle="PivotStyleLight16"/>
  <colors>
    <mruColors>
      <color rgb="FFDE700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3" dropStyle="combo" dx="16" fmlaLink="Sheet2!$I$1" fmlaRange="Sheet2!$F$2:$F$4" val="0"/>
</file>

<file path=xl/ctrlProps/ctrlProp10.xml><?xml version="1.0" encoding="utf-8"?>
<formControlPr xmlns="http://schemas.microsoft.com/office/spreadsheetml/2009/9/main" objectType="Drop" dropLines="3" dropStyle="combo" dx="16" fmlaLink="Sheet2!$AJ$6" fmlaRange="Sheet2!$AI$2:$AI$4" val="0"/>
</file>

<file path=xl/ctrlProps/ctrlProp11.xml><?xml version="1.0" encoding="utf-8"?>
<formControlPr xmlns="http://schemas.microsoft.com/office/spreadsheetml/2009/9/main" objectType="Drop" dropLines="3" dropStyle="combo" dx="16" fmlaLink="Sheet2!$AM$6" fmlaRange="Sheet2!$AL$2:$AL$4" val="0"/>
</file>

<file path=xl/ctrlProps/ctrlProp12.xml><?xml version="1.0" encoding="utf-8"?>
<formControlPr xmlns="http://schemas.microsoft.com/office/spreadsheetml/2009/9/main" objectType="Drop" dropLines="3" dropStyle="combo" dx="16" fmlaLink="Sheet2!$AS$6" fmlaRange="Sheet2!$AR$2:$AR$4" val="0"/>
</file>

<file path=xl/ctrlProps/ctrlProp13.xml><?xml version="1.0" encoding="utf-8"?>
<formControlPr xmlns="http://schemas.microsoft.com/office/spreadsheetml/2009/9/main" objectType="Drop" dropLines="3" dropStyle="combo" dx="16" fmlaLink="Sheet2!$AV$6" fmlaRange="Sheet2!$AU$2:$AU$4" val="0"/>
</file>

<file path=xl/ctrlProps/ctrlProp14.xml><?xml version="1.0" encoding="utf-8"?>
<formControlPr xmlns="http://schemas.microsoft.com/office/spreadsheetml/2009/9/main" objectType="Drop" dropLines="5" dropStyle="combo" dx="16" fmlaLink="Sheet2!$R$7" fmlaRange="Sheet2!$Q$2:$Q$6" val="0"/>
</file>

<file path=xl/ctrlProps/ctrlProp15.xml><?xml version="1.0" encoding="utf-8"?>
<formControlPr xmlns="http://schemas.microsoft.com/office/spreadsheetml/2009/9/main" objectType="Drop" dropLines="3" dropStyle="combo" dx="16" fmlaLink="Sheet2!$AD$6" fmlaRange="Sheet2!$AC$2:$AC$4" val="0"/>
</file>

<file path=xl/ctrlProps/ctrlProp16.xml><?xml version="1.0" encoding="utf-8"?>
<formControlPr xmlns="http://schemas.microsoft.com/office/spreadsheetml/2009/9/main" objectType="Drop" dropLines="7" dropStyle="combo" dx="16" fmlaLink="Sheet2!$X$9" fmlaRange="Sheet2!$W$2:$W$8" val="0"/>
</file>

<file path=xl/ctrlProps/ctrlProp2.xml><?xml version="1.0" encoding="utf-8"?>
<formControlPr xmlns="http://schemas.microsoft.com/office/spreadsheetml/2009/9/main" objectType="Drop" dropLines="5" dropStyle="combo" dx="16" fmlaLink="Sheet2!$I$2" fmlaRange="Sheet2!$G$2:$G$6" val="0"/>
</file>

<file path=xl/ctrlProps/ctrlProp3.xml><?xml version="1.0" encoding="utf-8"?>
<formControlPr xmlns="http://schemas.microsoft.com/office/spreadsheetml/2009/9/main" objectType="Drop" dropLines="31" dropStyle="combo" dx="16" fmlaLink="Sheet2!$I$3" fmlaRange="Sheet2!$A$2:$A$32" val="0"/>
</file>

<file path=xl/ctrlProps/ctrlProp4.xml><?xml version="1.0" encoding="utf-8"?>
<formControlPr xmlns="http://schemas.microsoft.com/office/spreadsheetml/2009/9/main" objectType="Drop" dropLines="3" dropStyle="combo" dx="16" fmlaLink="Sheet2!$L$6" fmlaRange="Sheet2!$K$2:$K$4" val="0"/>
</file>

<file path=xl/ctrlProps/ctrlProp5.xml><?xml version="1.0" encoding="utf-8"?>
<formControlPr xmlns="http://schemas.microsoft.com/office/spreadsheetml/2009/9/main" objectType="Drop" dropLines="3" dropStyle="combo" dx="16" fmlaLink="Sheet2!$O$6" fmlaRange="Sheet2!$N$2:$N$4" val="0"/>
</file>

<file path=xl/ctrlProps/ctrlProp6.xml><?xml version="1.0" encoding="utf-8"?>
<formControlPr xmlns="http://schemas.microsoft.com/office/spreadsheetml/2009/9/main" objectType="Drop" dropLines="4" dropStyle="combo" dx="16" fmlaLink="Sheet2!$U$6" fmlaRange="Sheet2!$T$2:$T$5" val="0"/>
</file>

<file path=xl/ctrlProps/ctrlProp7.xml><?xml version="1.0" encoding="utf-8"?>
<formControlPr xmlns="http://schemas.microsoft.com/office/spreadsheetml/2009/9/main" objectType="Drop" dropLines="5" dropStyle="combo" dx="16" fmlaLink="Sheet2!$AA$7" fmlaRange="Sheet2!$Z$2:$Z$6" val="0"/>
</file>

<file path=xl/ctrlProps/ctrlProp8.xml><?xml version="1.0" encoding="utf-8"?>
<formControlPr xmlns="http://schemas.microsoft.com/office/spreadsheetml/2009/9/main" objectType="Drop" dropLines="3" dropStyle="combo" dx="16" fmlaLink="Sheet2!$AG$6" fmlaRange="Sheet2!$AF$2:$AF$4" val="0"/>
</file>

<file path=xl/ctrlProps/ctrlProp9.xml><?xml version="1.0" encoding="utf-8"?>
<formControlPr xmlns="http://schemas.microsoft.com/office/spreadsheetml/2009/9/main" objectType="Drop" dropLines="3" dropStyle="combo" dx="16" fmlaLink="Sheet2!$AP$6" fmlaRange="Sheet2!$AO$2:$AO$4"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0</xdr:row>
          <xdr:rowOff>66675</xdr:rowOff>
        </xdr:from>
        <xdr:to>
          <xdr:col>2</xdr:col>
          <xdr:colOff>476250</xdr:colOff>
          <xdr:row>0</xdr:row>
          <xdr:rowOff>314325</xdr:rowOff>
        </xdr:to>
        <xdr:sp macro="" textlink="">
          <xdr:nvSpPr>
            <xdr:cNvPr id="1040" name="Drop Down 16" hidden="1">
              <a:extLst>
                <a:ext uri="{63B3BB69-23CF-44E3-9099-C40C66FF867C}">
                  <a14:compatExt spid="_x0000_s10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57150</xdr:rowOff>
        </xdr:from>
        <xdr:to>
          <xdr:col>2</xdr:col>
          <xdr:colOff>466725</xdr:colOff>
          <xdr:row>2</xdr:row>
          <xdr:rowOff>342900</xdr:rowOff>
        </xdr:to>
        <xdr:sp macro="" textlink="">
          <xdr:nvSpPr>
            <xdr:cNvPr id="1042" name="Drop Down 18" hidden="1">
              <a:extLst>
                <a:ext uri="{63B3BB69-23CF-44E3-9099-C40C66FF867C}">
                  <a14:compatExt spid="_x0000_s10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66675</xdr:rowOff>
        </xdr:from>
        <xdr:to>
          <xdr:col>4</xdr:col>
          <xdr:colOff>542925</xdr:colOff>
          <xdr:row>4</xdr:row>
          <xdr:rowOff>314325</xdr:rowOff>
        </xdr:to>
        <xdr:sp macro="" textlink="">
          <xdr:nvSpPr>
            <xdr:cNvPr id="1043" name="Drop Down 19" hidden="1">
              <a:extLst>
                <a:ext uri="{63B3BB69-23CF-44E3-9099-C40C66FF867C}">
                  <a14:compatExt spid="_x0000_s1043"/>
                </a:ext>
              </a:extLst>
            </xdr:cNvPr>
            <xdr:cNvSpPr/>
          </xdr:nvSpPr>
          <xdr:spPr>
            <a:xfrm>
              <a:off x="0" y="0"/>
              <a:ext cx="0" cy="0"/>
            </a:xfrm>
            <a:prstGeom prst="rect">
              <a:avLst/>
            </a:prstGeom>
          </xdr:spPr>
        </xdr:sp>
        <xdr:clientData fLocksWithSheet="0"/>
      </xdr:twoCellAnchor>
    </mc:Choice>
    <mc:Fallback/>
  </mc:AlternateContent>
  <xdr:twoCellAnchor editAs="oneCell">
    <xdr:from>
      <xdr:col>4</xdr:col>
      <xdr:colOff>1304925</xdr:colOff>
      <xdr:row>0</xdr:row>
      <xdr:rowOff>9526</xdr:rowOff>
    </xdr:from>
    <xdr:to>
      <xdr:col>5</xdr:col>
      <xdr:colOff>864450</xdr:colOff>
      <xdr:row>2</xdr:row>
      <xdr:rowOff>302691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1925" y="9526"/>
          <a:ext cx="1836000" cy="864665"/>
        </a:xfrm>
        <a:prstGeom prst="rect">
          <a:avLst/>
        </a:prstGeom>
      </xdr:spPr>
    </xdr:pic>
    <xdr:clientData/>
  </xdr:twoCellAnchor>
  <xdr:twoCellAnchor editAs="oneCell">
    <xdr:from>
      <xdr:col>0</xdr:col>
      <xdr:colOff>0</xdr:colOff>
      <xdr:row>31</xdr:row>
      <xdr:rowOff>238125</xdr:rowOff>
    </xdr:from>
    <xdr:to>
      <xdr:col>2</xdr:col>
      <xdr:colOff>133350</xdr:colOff>
      <xdr:row>34</xdr:row>
      <xdr:rowOff>3788</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50" t="9583" r="3746" b="12106"/>
        <a:stretch/>
      </xdr:blipFill>
      <xdr:spPr>
        <a:xfrm>
          <a:off x="0" y="9096375"/>
          <a:ext cx="1933575" cy="466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2266950</xdr:colOff>
          <xdr:row>13</xdr:row>
          <xdr:rowOff>228600</xdr:rowOff>
        </xdr:to>
        <xdr:sp macro="" textlink="">
          <xdr:nvSpPr>
            <xdr:cNvPr id="1047" name="Drop Down 23" hidden="1">
              <a:extLst>
                <a:ext uri="{63B3BB69-23CF-44E3-9099-C40C66FF867C}">
                  <a14:compatExt spid="_x0000_s10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0</xdr:rowOff>
        </xdr:from>
        <xdr:to>
          <xdr:col>4</xdr:col>
          <xdr:colOff>2266950</xdr:colOff>
          <xdr:row>15</xdr:row>
          <xdr:rowOff>228600</xdr:rowOff>
        </xdr:to>
        <xdr:sp macro="" textlink="">
          <xdr:nvSpPr>
            <xdr:cNvPr id="1048" name="Drop Down 24" hidden="1">
              <a:extLst>
                <a:ext uri="{63B3BB69-23CF-44E3-9099-C40C66FF867C}">
                  <a14:compatExt spid="_x0000_s10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0</xdr:rowOff>
        </xdr:from>
        <xdr:to>
          <xdr:col>4</xdr:col>
          <xdr:colOff>2266950</xdr:colOff>
          <xdr:row>18</xdr:row>
          <xdr:rowOff>228600</xdr:rowOff>
        </xdr:to>
        <xdr:sp macro="" textlink="">
          <xdr:nvSpPr>
            <xdr:cNvPr id="1049" name="Drop Down 25" hidden="1">
              <a:extLst>
                <a:ext uri="{63B3BB69-23CF-44E3-9099-C40C66FF867C}">
                  <a14:compatExt spid="_x0000_s1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4</xdr:col>
          <xdr:colOff>2266950</xdr:colOff>
          <xdr:row>21</xdr:row>
          <xdr:rowOff>238125</xdr:rowOff>
        </xdr:to>
        <xdr:sp macro="" textlink="">
          <xdr:nvSpPr>
            <xdr:cNvPr id="1050" name="Drop Down 26" hidden="1">
              <a:extLst>
                <a:ext uri="{63B3BB69-23CF-44E3-9099-C40C66FF867C}">
                  <a14:compatExt spid="_x0000_s1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9525</xdr:rowOff>
        </xdr:from>
        <xdr:to>
          <xdr:col>4</xdr:col>
          <xdr:colOff>2266950</xdr:colOff>
          <xdr:row>24</xdr:row>
          <xdr:rowOff>238125</xdr:rowOff>
        </xdr:to>
        <xdr:sp macro="" textlink="">
          <xdr:nvSpPr>
            <xdr:cNvPr id="1051" name="Drop Down 27" hidden="1">
              <a:extLst>
                <a:ext uri="{63B3BB69-23CF-44E3-9099-C40C66FF867C}">
                  <a14:compatExt spid="_x0000_s1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19050</xdr:rowOff>
        </xdr:from>
        <xdr:to>
          <xdr:col>4</xdr:col>
          <xdr:colOff>2266950</xdr:colOff>
          <xdr:row>27</xdr:row>
          <xdr:rowOff>247650</xdr:rowOff>
        </xdr:to>
        <xdr:sp macro="" textlink="">
          <xdr:nvSpPr>
            <xdr:cNvPr id="1052" name="Drop Down 28" hidden="1">
              <a:extLst>
                <a:ext uri="{63B3BB69-23CF-44E3-9099-C40C66FF867C}">
                  <a14:compatExt spid="_x0000_s1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4</xdr:col>
          <xdr:colOff>2266950</xdr:colOff>
          <xdr:row>25</xdr:row>
          <xdr:rowOff>238125</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4</xdr:col>
          <xdr:colOff>2266950</xdr:colOff>
          <xdr:row>26</xdr:row>
          <xdr:rowOff>228600</xdr:rowOff>
        </xdr:to>
        <xdr:sp macro="" textlink="">
          <xdr:nvSpPr>
            <xdr:cNvPr id="1054" name="Drop Down 30" hidden="1">
              <a:extLst>
                <a:ext uri="{63B3BB69-23CF-44E3-9099-C40C66FF867C}">
                  <a14:compatExt spid="_x0000_s105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9525</xdr:rowOff>
        </xdr:from>
        <xdr:to>
          <xdr:col>4</xdr:col>
          <xdr:colOff>2266950</xdr:colOff>
          <xdr:row>28</xdr:row>
          <xdr:rowOff>238125</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2266950</xdr:colOff>
          <xdr:row>29</xdr:row>
          <xdr:rowOff>228600</xdr:rowOff>
        </xdr:to>
        <xdr:sp macro="" textlink="">
          <xdr:nvSpPr>
            <xdr:cNvPr id="1056" name="Drop Down 32" hidden="1">
              <a:extLst>
                <a:ext uri="{63B3BB69-23CF-44E3-9099-C40C66FF867C}">
                  <a14:compatExt spid="_x0000_s105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9525</xdr:rowOff>
        </xdr:from>
        <xdr:to>
          <xdr:col>4</xdr:col>
          <xdr:colOff>2266950</xdr:colOff>
          <xdr:row>16</xdr:row>
          <xdr:rowOff>238125</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247650</xdr:rowOff>
        </xdr:from>
        <xdr:to>
          <xdr:col>4</xdr:col>
          <xdr:colOff>2266950</xdr:colOff>
          <xdr:row>23</xdr:row>
          <xdr:rowOff>228600</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4</xdr:col>
          <xdr:colOff>2266950</xdr:colOff>
          <xdr:row>20</xdr:row>
          <xdr:rowOff>238125</xdr:rowOff>
        </xdr:to>
        <xdr:sp macro="" textlink="">
          <xdr:nvSpPr>
            <xdr:cNvPr id="1080" name="Drop Down 56" hidden="1">
              <a:extLst>
                <a:ext uri="{63B3BB69-23CF-44E3-9099-C40C66FF867C}">
                  <a14:compatExt spid="_x0000_s1080"/>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571499</xdr:colOff>
      <xdr:row>0</xdr:row>
      <xdr:rowOff>23812</xdr:rowOff>
    </xdr:from>
    <xdr:to>
      <xdr:col>47</xdr:col>
      <xdr:colOff>535781</xdr:colOff>
      <xdr:row>10</xdr:row>
      <xdr:rowOff>31750</xdr:rowOff>
    </xdr:to>
    <xdr:sp macro="" textlink="">
      <xdr:nvSpPr>
        <xdr:cNvPr id="3" name="Rectangle 2"/>
        <xdr:cNvSpPr/>
      </xdr:nvSpPr>
      <xdr:spPr>
        <a:xfrm>
          <a:off x="5000624" y="23812"/>
          <a:ext cx="24324470" cy="191293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view%20FP%20GA/Copy%20of%20Planning%20%20reporting%20templa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
          <cell r="C2" t="str">
            <v>MANDATORY</v>
          </cell>
          <cell r="D2">
            <v>0.125</v>
          </cell>
        </row>
        <row r="3">
          <cell r="C3" t="str">
            <v>HIGH</v>
          </cell>
          <cell r="D3">
            <v>6.25E-2</v>
          </cell>
        </row>
        <row r="4">
          <cell r="C4" t="str">
            <v>LOW</v>
          </cell>
          <cell r="D4">
            <v>2.5000000000000001E-2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35"/>
  <sheetViews>
    <sheetView tabSelected="1" zoomScale="120" zoomScaleNormal="120" workbookViewId="0">
      <selection activeCell="G10" sqref="G10"/>
    </sheetView>
  </sheetViews>
  <sheetFormatPr defaultRowHeight="12.75" x14ac:dyDescent="0.2"/>
  <cols>
    <col min="1" max="1" width="14.85546875" style="80" customWidth="1"/>
    <col min="2" max="2" width="12.140625" style="82" customWidth="1"/>
    <col min="3" max="3" width="12.7109375" style="83" customWidth="1"/>
    <col min="4" max="4" width="9.5703125" style="81" hidden="1" customWidth="1"/>
    <col min="5" max="5" width="34.140625" style="81" customWidth="1"/>
    <col min="6" max="6" width="13" style="81" customWidth="1"/>
    <col min="7" max="7" width="58.140625" style="80" customWidth="1"/>
    <col min="8" max="16384" width="9.140625" style="80"/>
  </cols>
  <sheetData>
    <row r="1" spans="1:66" s="6" customFormat="1" ht="30" customHeight="1" thickBot="1" x14ac:dyDescent="0.25">
      <c r="A1" s="70" t="s">
        <v>40</v>
      </c>
      <c r="B1" s="90"/>
      <c r="C1" s="91"/>
      <c r="D1" s="14"/>
      <c r="E1" s="75"/>
      <c r="F1" s="75"/>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row>
    <row r="2" spans="1:66" s="6" customFormat="1" ht="15" customHeight="1" thickBot="1" x14ac:dyDescent="0.25">
      <c r="A2" s="71"/>
      <c r="B2" s="12"/>
      <c r="C2" s="12"/>
      <c r="D2" s="12"/>
      <c r="E2" s="75"/>
      <c r="F2" s="75"/>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row>
    <row r="3" spans="1:66" s="6" customFormat="1" ht="30" customHeight="1" thickBot="1" x14ac:dyDescent="0.25">
      <c r="A3" s="70" t="s">
        <v>43</v>
      </c>
      <c r="B3" s="90"/>
      <c r="C3" s="91"/>
      <c r="D3" s="14"/>
      <c r="E3" s="75"/>
      <c r="F3" s="75"/>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row>
    <row r="4" spans="1:66" s="6" customFormat="1" ht="13.5" thickBot="1" x14ac:dyDescent="0.25">
      <c r="A4" s="71"/>
      <c r="B4" s="79"/>
      <c r="C4" s="77"/>
      <c r="D4" s="75"/>
      <c r="E4" s="75"/>
      <c r="F4" s="75"/>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row>
    <row r="5" spans="1:66" s="6" customFormat="1" ht="30" customHeight="1" thickBot="1" x14ac:dyDescent="0.25">
      <c r="A5" s="70" t="s">
        <v>0</v>
      </c>
      <c r="B5" s="20"/>
      <c r="C5" s="20"/>
      <c r="D5" s="21"/>
      <c r="E5" s="21"/>
      <c r="F5" s="14"/>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row>
    <row r="6" spans="1:66" s="6" customFormat="1" ht="15" customHeight="1" thickBot="1" x14ac:dyDescent="0.25">
      <c r="A6" s="71"/>
      <c r="B6" s="76"/>
      <c r="C6" s="76"/>
      <c r="D6" s="75"/>
      <c r="E6" s="75"/>
      <c r="F6" s="75"/>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row>
    <row r="7" spans="1:66" s="6" customFormat="1" ht="30" customHeight="1" thickBot="1" x14ac:dyDescent="0.25">
      <c r="A7" s="69" t="s">
        <v>54</v>
      </c>
      <c r="B7" s="72">
        <f>INDEX(Sheet2!B2:B32,Sheet2!I3)</f>
        <v>0</v>
      </c>
      <c r="C7" s="77"/>
      <c r="D7" s="75"/>
      <c r="E7" s="75"/>
      <c r="F7" s="75"/>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row>
    <row r="8" spans="1:66" s="6" customFormat="1" ht="15" customHeight="1" thickBot="1" x14ac:dyDescent="0.25">
      <c r="A8" s="73"/>
      <c r="B8" s="78"/>
      <c r="C8" s="77"/>
      <c r="D8" s="75"/>
      <c r="E8" s="75"/>
      <c r="F8" s="75"/>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s="4" customFormat="1" ht="75" customHeight="1" thickBot="1" x14ac:dyDescent="0.3">
      <c r="A9" s="22" t="s">
        <v>45</v>
      </c>
      <c r="B9" s="23" t="s">
        <v>46</v>
      </c>
      <c r="C9" s="23" t="s">
        <v>48</v>
      </c>
      <c r="D9" s="23" t="s">
        <v>3</v>
      </c>
      <c r="E9" s="23" t="str">
        <f>IF(Sheet2!I1&lt;=2,"Plan","Execution")</f>
        <v>Plan</v>
      </c>
      <c r="F9" s="24" t="s">
        <v>4</v>
      </c>
      <c r="G9" s="93" t="str">
        <f>IF(Sheet2!I1=3,"Brief description of the action","")</f>
        <v/>
      </c>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row>
    <row r="10" spans="1:66" s="6" customFormat="1" ht="20.25" customHeight="1" x14ac:dyDescent="0.2">
      <c r="A10" s="87" t="s">
        <v>47</v>
      </c>
      <c r="B10" s="25">
        <v>1.1000000000000001</v>
      </c>
      <c r="C10" s="26" t="s">
        <v>5</v>
      </c>
      <c r="D10" s="27">
        <f>IF(C10="","",VLOOKUP(C10,[1]Sheet2!$C$2:$D$4,2,FALSE))</f>
        <v>6.25E-2</v>
      </c>
      <c r="E10" s="28"/>
      <c r="F10" s="29">
        <f>IF(E10&gt;=95%,Sheet2!D3*100%*B7,Sheet1!E10*Sheet1!D10*Sheet1!B7)</f>
        <v>0</v>
      </c>
      <c r="G10" s="94"/>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s="6" customFormat="1" ht="19.5" customHeight="1" x14ac:dyDescent="0.2">
      <c r="A11" s="88"/>
      <c r="B11" s="30">
        <v>1.2</v>
      </c>
      <c r="C11" s="31" t="s">
        <v>5</v>
      </c>
      <c r="D11" s="32">
        <f>VLOOKUP(C11,[1]Sheet2!$C$2:$D$4,2,FALSE)</f>
        <v>6.25E-2</v>
      </c>
      <c r="E11" s="33"/>
      <c r="F11" s="34">
        <f>IF(E11&gt;=95%,Sheet2!D3*100%*B7,Sheet1!E11*Sheet1!D11*Sheet1!B7)</f>
        <v>0</v>
      </c>
      <c r="G11" s="94"/>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row>
    <row r="12" spans="1:66" s="6" customFormat="1" ht="19.5" customHeight="1" x14ac:dyDescent="0.2">
      <c r="A12" s="88"/>
      <c r="B12" s="30">
        <v>1.3</v>
      </c>
      <c r="C12" s="31" t="s">
        <v>5</v>
      </c>
      <c r="D12" s="32">
        <f>VLOOKUP(C12,[1]Sheet2!$C$2:$D$4,2,FALSE)</f>
        <v>6.25E-2</v>
      </c>
      <c r="E12" s="33"/>
      <c r="F12" s="35">
        <f>IF(E12&gt;=95%,Sheet2!D3*100%*B7,Sheet1!E12*Sheet1!D12*Sheet1!B7)</f>
        <v>0</v>
      </c>
      <c r="G12" s="94"/>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row>
    <row r="13" spans="1:66" s="6" customFormat="1" ht="19.5" customHeight="1" x14ac:dyDescent="0.2">
      <c r="A13" s="88"/>
      <c r="B13" s="36">
        <v>1.4</v>
      </c>
      <c r="C13" s="37" t="s">
        <v>6</v>
      </c>
      <c r="D13" s="32">
        <f>VLOOKUP(C13,[1]Sheet2!$C$2:$D$4,2,FALSE)</f>
        <v>0.125</v>
      </c>
      <c r="E13" s="33"/>
      <c r="F13" s="34">
        <f>IF(E13&gt;=95%,Sheet2!D2*100%*B7,Sheet1!E13*Sheet1!D13*Sheet1!B7)</f>
        <v>0</v>
      </c>
      <c r="G13" s="94"/>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row>
    <row r="14" spans="1:66" s="6" customFormat="1" ht="19.5" customHeight="1" thickBot="1" x14ac:dyDescent="0.25">
      <c r="A14" s="89"/>
      <c r="B14" s="38">
        <v>1.5</v>
      </c>
      <c r="C14" s="39" t="s">
        <v>7</v>
      </c>
      <c r="D14" s="40">
        <f>VLOOKUP(C14,[1]Sheet2!$C$2:$D$4,2,FALSE)</f>
        <v>2.5000000000000001E-2</v>
      </c>
      <c r="E14" s="41"/>
      <c r="F14" s="42">
        <f>$B$7*D14*Sheet2!L7</f>
        <v>0</v>
      </c>
      <c r="G14" s="94"/>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row>
    <row r="15" spans="1:66" s="6" customFormat="1" ht="20.25" customHeight="1" x14ac:dyDescent="0.2">
      <c r="A15" s="87" t="s">
        <v>49</v>
      </c>
      <c r="B15" s="25">
        <v>2.1</v>
      </c>
      <c r="C15" s="26" t="s">
        <v>5</v>
      </c>
      <c r="D15" s="27">
        <f>VLOOKUP(C15,[1]Sheet2!$C$2:$D$4,2,FALSE)</f>
        <v>6.25E-2</v>
      </c>
      <c r="E15" s="28"/>
      <c r="F15" s="43">
        <f>IF(E15&gt;=95%,Sheet2!D3*100%*B7,Sheet1!E15*Sheet1!D15*Sheet1!B7)</f>
        <v>0</v>
      </c>
      <c r="G15" s="94"/>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row>
    <row r="16" spans="1:66" s="6" customFormat="1" ht="20.25" customHeight="1" x14ac:dyDescent="0.2">
      <c r="A16" s="88"/>
      <c r="B16" s="36">
        <v>2.2000000000000002</v>
      </c>
      <c r="C16" s="37" t="s">
        <v>6</v>
      </c>
      <c r="D16" s="32">
        <f>VLOOKUP(C16,[1]Sheet2!$C$2:$D$4,2,FALSE)</f>
        <v>0.125</v>
      </c>
      <c r="E16" s="33"/>
      <c r="F16" s="44">
        <f>$B$7*D16*Sheet2!O7</f>
        <v>0</v>
      </c>
      <c r="G16" s="94"/>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row>
    <row r="17" spans="1:66" s="6" customFormat="1" ht="20.25" customHeight="1" x14ac:dyDescent="0.2">
      <c r="A17" s="88"/>
      <c r="B17" s="36">
        <v>2.2999999999999998</v>
      </c>
      <c r="C17" s="37" t="s">
        <v>6</v>
      </c>
      <c r="D17" s="32">
        <f>VLOOKUP(C17,[1]Sheet2!$C$2:$D$4,2,FALSE)</f>
        <v>0.125</v>
      </c>
      <c r="E17" s="33"/>
      <c r="F17" s="44">
        <f>B7*D17*Sheet2!R8</f>
        <v>0</v>
      </c>
      <c r="G17" s="94"/>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row>
    <row r="18" spans="1:66" s="6" customFormat="1" ht="20.25" customHeight="1" x14ac:dyDescent="0.2">
      <c r="A18" s="88"/>
      <c r="B18" s="36">
        <v>2.4</v>
      </c>
      <c r="C18" s="37" t="s">
        <v>6</v>
      </c>
      <c r="D18" s="32">
        <f>VLOOKUP(C18,[1]Sheet2!$C$2:$D$4,2,FALSE)</f>
        <v>0.125</v>
      </c>
      <c r="E18" s="33"/>
      <c r="F18" s="44">
        <f>IF(E18&gt;=95%,Sheet2!D2*100%*B7,Sheet1!E18*Sheet1!D18*Sheet1!B7)</f>
        <v>0</v>
      </c>
      <c r="G18" s="94"/>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row>
    <row r="19" spans="1:66" s="6" customFormat="1" ht="20.25" customHeight="1" thickBot="1" x14ac:dyDescent="0.25">
      <c r="A19" s="89"/>
      <c r="B19" s="38">
        <v>2.5</v>
      </c>
      <c r="C19" s="39" t="s">
        <v>7</v>
      </c>
      <c r="D19" s="40">
        <f>VLOOKUP(C19,[1]Sheet2!$C$2:$D$4,2,FALSE)</f>
        <v>2.5000000000000001E-2</v>
      </c>
      <c r="E19" s="45"/>
      <c r="F19" s="46">
        <f>$B$7*D19*Sheet2!U7</f>
        <v>0</v>
      </c>
      <c r="G19" s="94"/>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row>
    <row r="20" spans="1:66" s="6" customFormat="1" ht="20.25" customHeight="1" x14ac:dyDescent="0.2">
      <c r="A20" s="84" t="s">
        <v>50</v>
      </c>
      <c r="B20" s="47">
        <v>3.1</v>
      </c>
      <c r="C20" s="48" t="s">
        <v>5</v>
      </c>
      <c r="D20" s="27">
        <f>VLOOKUP(C20,[1]Sheet2!$C$2:$D$4,2,FALSE)</f>
        <v>6.25E-2</v>
      </c>
      <c r="E20" s="49"/>
      <c r="F20" s="50">
        <f>IF(E20&gt;=95%,Sheet2!D3*100%*B7,Sheet1!E20*Sheet1!D20*Sheet1!B7)</f>
        <v>0</v>
      </c>
      <c r="G20" s="94"/>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row>
    <row r="21" spans="1:66" s="6" customFormat="1" ht="20.25" customHeight="1" x14ac:dyDescent="0.2">
      <c r="A21" s="86"/>
      <c r="B21" s="51">
        <v>3.2</v>
      </c>
      <c r="C21" s="52" t="s">
        <v>7</v>
      </c>
      <c r="D21" s="32">
        <f>VLOOKUP(C21,[1]Sheet2!$C$2:$D$4,2,FALSE)</f>
        <v>2.5000000000000001E-2</v>
      </c>
      <c r="E21" s="53"/>
      <c r="F21" s="34">
        <f>D21*B7*Sheet2!X10</f>
        <v>0</v>
      </c>
      <c r="G21" s="94"/>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row>
    <row r="22" spans="1:66" s="6" customFormat="1" ht="19.5" customHeight="1" thickBot="1" x14ac:dyDescent="0.25">
      <c r="A22" s="85"/>
      <c r="B22" s="54">
        <v>3.3</v>
      </c>
      <c r="C22" s="55" t="s">
        <v>5</v>
      </c>
      <c r="D22" s="40">
        <f>VLOOKUP(C22,[1]Sheet2!$C$2:$D$4,2,FALSE)</f>
        <v>6.25E-2</v>
      </c>
      <c r="E22" s="56"/>
      <c r="F22" s="42">
        <f>$B$7*D22*Sheet2!AA8</f>
        <v>0</v>
      </c>
      <c r="G22" s="94"/>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row>
    <row r="23" spans="1:66" s="6" customFormat="1" ht="20.25" customHeight="1" x14ac:dyDescent="0.2">
      <c r="A23" s="84" t="s">
        <v>51</v>
      </c>
      <c r="B23" s="57">
        <v>4.0999999999999996</v>
      </c>
      <c r="C23" s="58" t="s">
        <v>6</v>
      </c>
      <c r="D23" s="27">
        <f>VLOOKUP(C23,[1]Sheet2!$C$2:$D$4,2,FALSE)</f>
        <v>0.125</v>
      </c>
      <c r="E23" s="28"/>
      <c r="F23" s="59">
        <f>IF(E23&gt;=95%,Sheet2!D2*100%*B7,Sheet1!E23*Sheet1!D23*Sheet1!B7)</f>
        <v>0</v>
      </c>
      <c r="G23" s="94"/>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row>
    <row r="24" spans="1:66" s="6" customFormat="1" ht="19.5" customHeight="1" thickBot="1" x14ac:dyDescent="0.25">
      <c r="A24" s="85"/>
      <c r="B24" s="38">
        <v>4.2</v>
      </c>
      <c r="C24" s="60" t="s">
        <v>7</v>
      </c>
      <c r="D24" s="40">
        <f>VLOOKUP(C24,[1]Sheet2!$C$2:$D$4,2,FALSE)</f>
        <v>2.5000000000000001E-2</v>
      </c>
      <c r="E24" s="45"/>
      <c r="F24" s="46">
        <f>D24*B7*Sheet2!AD7</f>
        <v>0</v>
      </c>
      <c r="G24" s="94"/>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row>
    <row r="25" spans="1:66" s="6" customFormat="1" ht="20.25" customHeight="1" x14ac:dyDescent="0.2">
      <c r="A25" s="84" t="s">
        <v>52</v>
      </c>
      <c r="B25" s="61">
        <v>5.0999999999999996</v>
      </c>
      <c r="C25" s="62" t="s">
        <v>7</v>
      </c>
      <c r="D25" s="27">
        <f>VLOOKUP(C25,[1]Sheet2!$C$2:$D$4,2,FALSE)</f>
        <v>2.5000000000000001E-2</v>
      </c>
      <c r="E25" s="28"/>
      <c r="F25" s="43">
        <f>$B$7*D25*Sheet2!AG7</f>
        <v>0</v>
      </c>
      <c r="G25" s="94"/>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row>
    <row r="26" spans="1:66" s="6" customFormat="1" ht="20.25" customHeight="1" x14ac:dyDescent="0.2">
      <c r="A26" s="86"/>
      <c r="B26" s="63">
        <v>5.2</v>
      </c>
      <c r="C26" s="64" t="s">
        <v>7</v>
      </c>
      <c r="D26" s="32">
        <f>VLOOKUP(C26,[1]Sheet2!$C$2:$D$4,2,FALSE)</f>
        <v>2.5000000000000001E-2</v>
      </c>
      <c r="E26" s="33"/>
      <c r="F26" s="44">
        <f>$B$7*D26*Sheet2!AJ7</f>
        <v>0</v>
      </c>
      <c r="G26" s="94"/>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row>
    <row r="27" spans="1:66" s="6" customFormat="1" ht="20.25" customHeight="1" thickBot="1" x14ac:dyDescent="0.25">
      <c r="A27" s="85"/>
      <c r="B27" s="54">
        <v>5.3</v>
      </c>
      <c r="C27" s="55" t="s">
        <v>5</v>
      </c>
      <c r="D27" s="40">
        <f>VLOOKUP(C27,[1]Sheet2!$C$2:$D$4,2,FALSE)</f>
        <v>6.25E-2</v>
      </c>
      <c r="E27" s="45"/>
      <c r="F27" s="46">
        <f>$B$7*D27*Sheet2!AM7</f>
        <v>0</v>
      </c>
      <c r="G27" s="94"/>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row>
    <row r="28" spans="1:66" s="6" customFormat="1" ht="20.25" customHeight="1" x14ac:dyDescent="0.2">
      <c r="A28" s="87" t="s">
        <v>53</v>
      </c>
      <c r="B28" s="57">
        <v>6.1</v>
      </c>
      <c r="C28" s="58" t="s">
        <v>6</v>
      </c>
      <c r="D28" s="27">
        <f>VLOOKUP(C28,[1]Sheet2!$C$2:$D$4,2,FALSE)</f>
        <v>0.125</v>
      </c>
      <c r="E28" s="28"/>
      <c r="F28" s="43">
        <f>$B$7*D28*Sheet2!AP7</f>
        <v>0</v>
      </c>
      <c r="G28" s="94"/>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row>
    <row r="29" spans="1:66" s="6" customFormat="1" ht="20.25" customHeight="1" x14ac:dyDescent="0.2">
      <c r="A29" s="88"/>
      <c r="B29" s="30">
        <v>6.2</v>
      </c>
      <c r="C29" s="31" t="s">
        <v>5</v>
      </c>
      <c r="D29" s="32">
        <f>VLOOKUP(C29,[1]Sheet2!$C$2:$D$4,2,FALSE)</f>
        <v>6.25E-2</v>
      </c>
      <c r="E29" s="33"/>
      <c r="F29" s="44">
        <f>$B$7*D29*Sheet2!AS7</f>
        <v>0</v>
      </c>
      <c r="G29" s="94"/>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row>
    <row r="30" spans="1:66" s="6" customFormat="1" ht="20.25" customHeight="1" thickBot="1" x14ac:dyDescent="0.25">
      <c r="A30" s="89"/>
      <c r="B30" s="65">
        <v>6.3</v>
      </c>
      <c r="C30" s="66" t="s">
        <v>7</v>
      </c>
      <c r="D30" s="67">
        <f>VLOOKUP(C30,[1]Sheet2!$C$2:$D$4,2,FALSE)</f>
        <v>2.5000000000000001E-2</v>
      </c>
      <c r="E30" s="41"/>
      <c r="F30" s="68">
        <f>$B$7*D30*Sheet2!AV7</f>
        <v>0</v>
      </c>
      <c r="G30" s="94"/>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row>
    <row r="31" spans="1:66" s="6" customFormat="1" ht="20.25" customHeight="1" thickBot="1" x14ac:dyDescent="0.25">
      <c r="A31" s="73"/>
      <c r="B31" s="74"/>
      <c r="C31" s="75"/>
      <c r="D31" s="76"/>
      <c r="E31" s="13" t="s">
        <v>8</v>
      </c>
      <c r="F31" s="13">
        <f>SUM(F10:F30)</f>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row>
    <row r="32" spans="1:66" s="6" customFormat="1" ht="30" customHeight="1" thickBot="1" x14ac:dyDescent="0.25">
      <c r="A32" s="73"/>
      <c r="B32" s="74"/>
      <c r="C32" s="75"/>
      <c r="D32" s="75"/>
      <c r="E32" s="69" t="s">
        <v>9</v>
      </c>
      <c r="F32" s="18">
        <f>IF(F31&gt;B7,B7,F31)</f>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row>
    <row r="33" spans="1:66" s="6" customFormat="1" x14ac:dyDescent="0.2">
      <c r="A33" s="73"/>
      <c r="B33" s="74"/>
      <c r="C33" s="77"/>
      <c r="D33" s="75"/>
      <c r="E33" s="75"/>
      <c r="F33" s="75"/>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row>
    <row r="34" spans="1:66" s="6" customFormat="1" x14ac:dyDescent="0.2">
      <c r="A34" s="16"/>
      <c r="B34" s="17"/>
      <c r="C34" s="15"/>
      <c r="D34" s="14"/>
      <c r="E34" s="14"/>
      <c r="F34" s="14"/>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row>
    <row r="35" spans="1:66" x14ac:dyDescent="0.2">
      <c r="A35" s="73"/>
      <c r="B35" s="78"/>
      <c r="C35" s="77"/>
      <c r="D35" s="75"/>
      <c r="E35" s="75"/>
      <c r="F35" s="75"/>
    </row>
  </sheetData>
  <sheetProtection password="E035" sheet="1" objects="1" scenarios="1" selectLockedCells="1"/>
  <mergeCells count="8">
    <mergeCell ref="A23:A24"/>
    <mergeCell ref="A25:A27"/>
    <mergeCell ref="A28:A30"/>
    <mergeCell ref="A10:A14"/>
    <mergeCell ref="B1:C1"/>
    <mergeCell ref="B3:C3"/>
    <mergeCell ref="A15:A19"/>
    <mergeCell ref="A20:A22"/>
  </mergeCells>
  <dataValidations count="2">
    <dataValidation allowBlank="1" showInputMessage="1" showErrorMessage="1" prompt="Please, insert the number as a percentage." sqref="E10 E11 E12 E13 E15 E18 E20 E23"/>
    <dataValidation type="textLength" operator="lessThanOrEqual" allowBlank="1" showInputMessage="1" showErrorMessage="1" error="This cell only allows up to 100 characters." sqref="G10:G30">
      <formula1>100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Drop Down 16">
              <controlPr locked="0" defaultSize="0" autoLine="0" autoPict="0">
                <anchor moveWithCells="1">
                  <from>
                    <xdr:col>1</xdr:col>
                    <xdr:colOff>95250</xdr:colOff>
                    <xdr:row>0</xdr:row>
                    <xdr:rowOff>66675</xdr:rowOff>
                  </from>
                  <to>
                    <xdr:col>2</xdr:col>
                    <xdr:colOff>476250</xdr:colOff>
                    <xdr:row>0</xdr:row>
                    <xdr:rowOff>314325</xdr:rowOff>
                  </to>
                </anchor>
              </controlPr>
            </control>
          </mc:Choice>
        </mc:AlternateContent>
        <mc:AlternateContent xmlns:mc="http://schemas.openxmlformats.org/markup-compatibility/2006">
          <mc:Choice Requires="x14">
            <control shapeId="1042" r:id="rId5" name="Drop Down 18">
              <controlPr locked="0" defaultSize="0" autoLine="0" autoPict="0">
                <anchor moveWithCells="1">
                  <from>
                    <xdr:col>1</xdr:col>
                    <xdr:colOff>85725</xdr:colOff>
                    <xdr:row>2</xdr:row>
                    <xdr:rowOff>57150</xdr:rowOff>
                  </from>
                  <to>
                    <xdr:col>2</xdr:col>
                    <xdr:colOff>466725</xdr:colOff>
                    <xdr:row>2</xdr:row>
                    <xdr:rowOff>342900</xdr:rowOff>
                  </to>
                </anchor>
              </controlPr>
            </control>
          </mc:Choice>
        </mc:AlternateContent>
        <mc:AlternateContent xmlns:mc="http://schemas.openxmlformats.org/markup-compatibility/2006">
          <mc:Choice Requires="x14">
            <control shapeId="1043" r:id="rId6" name="Drop Down 19">
              <controlPr locked="0" defaultSize="0" autoLine="0" autoPict="0">
                <anchor moveWithCells="1">
                  <from>
                    <xdr:col>1</xdr:col>
                    <xdr:colOff>76200</xdr:colOff>
                    <xdr:row>4</xdr:row>
                    <xdr:rowOff>66675</xdr:rowOff>
                  </from>
                  <to>
                    <xdr:col>4</xdr:col>
                    <xdr:colOff>542925</xdr:colOff>
                    <xdr:row>4</xdr:row>
                    <xdr:rowOff>314325</xdr:rowOff>
                  </to>
                </anchor>
              </controlPr>
            </control>
          </mc:Choice>
        </mc:AlternateContent>
        <mc:AlternateContent xmlns:mc="http://schemas.openxmlformats.org/markup-compatibility/2006">
          <mc:Choice Requires="x14">
            <control shapeId="1047" r:id="rId7" name="Drop Down 23">
              <controlPr locked="0" defaultSize="0" autoLine="0" autoPict="0">
                <anchor moveWithCells="1">
                  <from>
                    <xdr:col>4</xdr:col>
                    <xdr:colOff>9525</xdr:colOff>
                    <xdr:row>13</xdr:row>
                    <xdr:rowOff>0</xdr:rowOff>
                  </from>
                  <to>
                    <xdr:col>4</xdr:col>
                    <xdr:colOff>2266950</xdr:colOff>
                    <xdr:row>13</xdr:row>
                    <xdr:rowOff>228600</xdr:rowOff>
                  </to>
                </anchor>
              </controlPr>
            </control>
          </mc:Choice>
        </mc:AlternateContent>
        <mc:AlternateContent xmlns:mc="http://schemas.openxmlformats.org/markup-compatibility/2006">
          <mc:Choice Requires="x14">
            <control shapeId="1048" r:id="rId8" name="Drop Down 24">
              <controlPr locked="0" defaultSize="0" autoLine="0" autoPict="0">
                <anchor moveWithCells="1">
                  <from>
                    <xdr:col>4</xdr:col>
                    <xdr:colOff>9525</xdr:colOff>
                    <xdr:row>15</xdr:row>
                    <xdr:rowOff>0</xdr:rowOff>
                  </from>
                  <to>
                    <xdr:col>4</xdr:col>
                    <xdr:colOff>2266950</xdr:colOff>
                    <xdr:row>15</xdr:row>
                    <xdr:rowOff>228600</xdr:rowOff>
                  </to>
                </anchor>
              </controlPr>
            </control>
          </mc:Choice>
        </mc:AlternateContent>
        <mc:AlternateContent xmlns:mc="http://schemas.openxmlformats.org/markup-compatibility/2006">
          <mc:Choice Requires="x14">
            <control shapeId="1049" r:id="rId9" name="Drop Down 25">
              <controlPr locked="0" defaultSize="0" autoLine="0" autoPict="0">
                <anchor moveWithCells="1">
                  <from>
                    <xdr:col>4</xdr:col>
                    <xdr:colOff>9525</xdr:colOff>
                    <xdr:row>18</xdr:row>
                    <xdr:rowOff>0</xdr:rowOff>
                  </from>
                  <to>
                    <xdr:col>4</xdr:col>
                    <xdr:colOff>2266950</xdr:colOff>
                    <xdr:row>18</xdr:row>
                    <xdr:rowOff>228600</xdr:rowOff>
                  </to>
                </anchor>
              </controlPr>
            </control>
          </mc:Choice>
        </mc:AlternateContent>
        <mc:AlternateContent xmlns:mc="http://schemas.openxmlformats.org/markup-compatibility/2006">
          <mc:Choice Requires="x14">
            <control shapeId="1050" r:id="rId10" name="Drop Down 26">
              <controlPr locked="0" defaultSize="0" autoLine="0" autoPict="0">
                <anchor moveWithCells="1">
                  <from>
                    <xdr:col>4</xdr:col>
                    <xdr:colOff>9525</xdr:colOff>
                    <xdr:row>21</xdr:row>
                    <xdr:rowOff>9525</xdr:rowOff>
                  </from>
                  <to>
                    <xdr:col>4</xdr:col>
                    <xdr:colOff>2266950</xdr:colOff>
                    <xdr:row>21</xdr:row>
                    <xdr:rowOff>238125</xdr:rowOff>
                  </to>
                </anchor>
              </controlPr>
            </control>
          </mc:Choice>
        </mc:AlternateContent>
        <mc:AlternateContent xmlns:mc="http://schemas.openxmlformats.org/markup-compatibility/2006">
          <mc:Choice Requires="x14">
            <control shapeId="1051" r:id="rId11" name="Drop Down 27">
              <controlPr locked="0" defaultSize="0" autoLine="0" autoPict="0">
                <anchor moveWithCells="1">
                  <from>
                    <xdr:col>4</xdr:col>
                    <xdr:colOff>9525</xdr:colOff>
                    <xdr:row>24</xdr:row>
                    <xdr:rowOff>9525</xdr:rowOff>
                  </from>
                  <to>
                    <xdr:col>4</xdr:col>
                    <xdr:colOff>2266950</xdr:colOff>
                    <xdr:row>24</xdr:row>
                    <xdr:rowOff>238125</xdr:rowOff>
                  </to>
                </anchor>
              </controlPr>
            </control>
          </mc:Choice>
        </mc:AlternateContent>
        <mc:AlternateContent xmlns:mc="http://schemas.openxmlformats.org/markup-compatibility/2006">
          <mc:Choice Requires="x14">
            <control shapeId="1052" r:id="rId12" name="Drop Down 28">
              <controlPr locked="0" defaultSize="0" autoLine="0" autoPict="0">
                <anchor moveWithCells="1">
                  <from>
                    <xdr:col>4</xdr:col>
                    <xdr:colOff>9525</xdr:colOff>
                    <xdr:row>27</xdr:row>
                    <xdr:rowOff>19050</xdr:rowOff>
                  </from>
                  <to>
                    <xdr:col>4</xdr:col>
                    <xdr:colOff>2266950</xdr:colOff>
                    <xdr:row>27</xdr:row>
                    <xdr:rowOff>247650</xdr:rowOff>
                  </to>
                </anchor>
              </controlPr>
            </control>
          </mc:Choice>
        </mc:AlternateContent>
        <mc:AlternateContent xmlns:mc="http://schemas.openxmlformats.org/markup-compatibility/2006">
          <mc:Choice Requires="x14">
            <control shapeId="1053" r:id="rId13" name="Drop Down 29">
              <controlPr locked="0" defaultSize="0" autoLine="0" autoPict="0">
                <anchor moveWithCells="1">
                  <from>
                    <xdr:col>4</xdr:col>
                    <xdr:colOff>9525</xdr:colOff>
                    <xdr:row>25</xdr:row>
                    <xdr:rowOff>9525</xdr:rowOff>
                  </from>
                  <to>
                    <xdr:col>4</xdr:col>
                    <xdr:colOff>2266950</xdr:colOff>
                    <xdr:row>25</xdr:row>
                    <xdr:rowOff>238125</xdr:rowOff>
                  </to>
                </anchor>
              </controlPr>
            </control>
          </mc:Choice>
        </mc:AlternateContent>
        <mc:AlternateContent xmlns:mc="http://schemas.openxmlformats.org/markup-compatibility/2006">
          <mc:Choice Requires="x14">
            <control shapeId="1054" r:id="rId14" name="Drop Down 30">
              <controlPr locked="0" defaultSize="0" autoLine="0" autoPict="0">
                <anchor moveWithCells="1">
                  <from>
                    <xdr:col>4</xdr:col>
                    <xdr:colOff>9525</xdr:colOff>
                    <xdr:row>26</xdr:row>
                    <xdr:rowOff>0</xdr:rowOff>
                  </from>
                  <to>
                    <xdr:col>4</xdr:col>
                    <xdr:colOff>2266950</xdr:colOff>
                    <xdr:row>26</xdr:row>
                    <xdr:rowOff>228600</xdr:rowOff>
                  </to>
                </anchor>
              </controlPr>
            </control>
          </mc:Choice>
        </mc:AlternateContent>
        <mc:AlternateContent xmlns:mc="http://schemas.openxmlformats.org/markup-compatibility/2006">
          <mc:Choice Requires="x14">
            <control shapeId="1055" r:id="rId15" name="Drop Down 31">
              <controlPr locked="0" defaultSize="0" autoLine="0" autoPict="0">
                <anchor moveWithCells="1">
                  <from>
                    <xdr:col>4</xdr:col>
                    <xdr:colOff>9525</xdr:colOff>
                    <xdr:row>28</xdr:row>
                    <xdr:rowOff>9525</xdr:rowOff>
                  </from>
                  <to>
                    <xdr:col>4</xdr:col>
                    <xdr:colOff>2266950</xdr:colOff>
                    <xdr:row>28</xdr:row>
                    <xdr:rowOff>238125</xdr:rowOff>
                  </to>
                </anchor>
              </controlPr>
            </control>
          </mc:Choice>
        </mc:AlternateContent>
        <mc:AlternateContent xmlns:mc="http://schemas.openxmlformats.org/markup-compatibility/2006">
          <mc:Choice Requires="x14">
            <control shapeId="1056" r:id="rId16" name="Drop Down 32">
              <controlPr locked="0" defaultSize="0" autoLine="0" autoPict="0">
                <anchor moveWithCells="1">
                  <from>
                    <xdr:col>4</xdr:col>
                    <xdr:colOff>9525</xdr:colOff>
                    <xdr:row>29</xdr:row>
                    <xdr:rowOff>0</xdr:rowOff>
                  </from>
                  <to>
                    <xdr:col>4</xdr:col>
                    <xdr:colOff>2266950</xdr:colOff>
                    <xdr:row>29</xdr:row>
                    <xdr:rowOff>228600</xdr:rowOff>
                  </to>
                </anchor>
              </controlPr>
            </control>
          </mc:Choice>
        </mc:AlternateContent>
        <mc:AlternateContent xmlns:mc="http://schemas.openxmlformats.org/markup-compatibility/2006">
          <mc:Choice Requires="x14">
            <control shapeId="1057" r:id="rId17" name="Drop Down 33">
              <controlPr locked="0" defaultSize="0" autoLine="0" autoPict="0">
                <anchor moveWithCells="1">
                  <from>
                    <xdr:col>4</xdr:col>
                    <xdr:colOff>9525</xdr:colOff>
                    <xdr:row>16</xdr:row>
                    <xdr:rowOff>9525</xdr:rowOff>
                  </from>
                  <to>
                    <xdr:col>4</xdr:col>
                    <xdr:colOff>2266950</xdr:colOff>
                    <xdr:row>16</xdr:row>
                    <xdr:rowOff>238125</xdr:rowOff>
                  </to>
                </anchor>
              </controlPr>
            </control>
          </mc:Choice>
        </mc:AlternateContent>
        <mc:AlternateContent xmlns:mc="http://schemas.openxmlformats.org/markup-compatibility/2006">
          <mc:Choice Requires="x14">
            <control shapeId="1058" r:id="rId18" name="Drop Down 34">
              <controlPr locked="0" defaultSize="0" autoLine="0" autoPict="0">
                <anchor moveWithCells="1">
                  <from>
                    <xdr:col>4</xdr:col>
                    <xdr:colOff>9525</xdr:colOff>
                    <xdr:row>22</xdr:row>
                    <xdr:rowOff>247650</xdr:rowOff>
                  </from>
                  <to>
                    <xdr:col>4</xdr:col>
                    <xdr:colOff>2266950</xdr:colOff>
                    <xdr:row>23</xdr:row>
                    <xdr:rowOff>228600</xdr:rowOff>
                  </to>
                </anchor>
              </controlPr>
            </control>
          </mc:Choice>
        </mc:AlternateContent>
        <mc:AlternateContent xmlns:mc="http://schemas.openxmlformats.org/markup-compatibility/2006">
          <mc:Choice Requires="x14">
            <control shapeId="1080" r:id="rId19" name="Drop Down 56">
              <controlPr locked="0" defaultSize="0" autoLine="0" autoPict="0">
                <anchor moveWithCells="1">
                  <from>
                    <xdr:col>4</xdr:col>
                    <xdr:colOff>9525</xdr:colOff>
                    <xdr:row>20</xdr:row>
                    <xdr:rowOff>9525</xdr:rowOff>
                  </from>
                  <to>
                    <xdr:col>4</xdr:col>
                    <xdr:colOff>2266950</xdr:colOff>
                    <xdr:row>20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W32"/>
  <sheetViews>
    <sheetView zoomScale="80" zoomScaleNormal="80" workbookViewId="0">
      <selection activeCell="I1" sqref="I1"/>
    </sheetView>
  </sheetViews>
  <sheetFormatPr defaultRowHeight="15" x14ac:dyDescent="0.25"/>
  <cols>
    <col min="1" max="1" width="15.5703125" bestFit="1" customWidth="1"/>
    <col min="2" max="2" width="16.28515625" bestFit="1" customWidth="1"/>
    <col min="3" max="3" width="19.7109375" bestFit="1" customWidth="1"/>
    <col min="4" max="4" width="15" bestFit="1" customWidth="1"/>
    <col min="6" max="6" width="14.85546875" bestFit="1" customWidth="1"/>
    <col min="10" max="10" width="3.28515625" customWidth="1"/>
    <col min="12" max="12" width="10.140625" bestFit="1" customWidth="1"/>
    <col min="13" max="13" width="2.42578125" customWidth="1"/>
    <col min="16" max="16" width="3" customWidth="1"/>
    <col min="17" max="17" width="59.140625" bestFit="1" customWidth="1"/>
    <col min="19" max="19" width="3.140625" customWidth="1"/>
    <col min="22" max="22" width="3.7109375" customWidth="1"/>
    <col min="25" max="25" width="2.140625" customWidth="1"/>
    <col min="28" max="28" width="2.5703125" customWidth="1"/>
    <col min="31" max="31" width="2.140625" customWidth="1"/>
    <col min="34" max="34" width="2.28515625" customWidth="1"/>
    <col min="37" max="37" width="2.85546875" customWidth="1"/>
    <col min="40" max="40" width="2.5703125" customWidth="1"/>
    <col min="43" max="43" width="2.7109375" customWidth="1"/>
    <col min="46" max="46" width="2.42578125" customWidth="1"/>
  </cols>
  <sheetData>
    <row r="1" spans="1:49" x14ac:dyDescent="0.25">
      <c r="A1" s="1" t="s">
        <v>0</v>
      </c>
      <c r="B1" s="1" t="s">
        <v>2</v>
      </c>
      <c r="C1" s="1" t="s">
        <v>48</v>
      </c>
      <c r="D1" s="1" t="s">
        <v>10</v>
      </c>
      <c r="F1" s="5" t="s">
        <v>40</v>
      </c>
      <c r="G1" s="5" t="s">
        <v>44</v>
      </c>
      <c r="H1" s="7"/>
      <c r="I1" s="7">
        <v>1</v>
      </c>
      <c r="J1" s="7"/>
      <c r="K1" s="92">
        <v>1.5</v>
      </c>
      <c r="L1" s="92"/>
      <c r="M1" s="7"/>
      <c r="N1" s="92">
        <v>2.2000000000000002</v>
      </c>
      <c r="O1" s="92"/>
      <c r="P1" s="7"/>
      <c r="Q1" s="92">
        <v>2.2999999999999998</v>
      </c>
      <c r="R1" s="92"/>
      <c r="S1" s="7"/>
      <c r="T1" s="92">
        <v>2.5</v>
      </c>
      <c r="U1" s="92"/>
      <c r="V1" s="7"/>
      <c r="W1" s="92">
        <v>3.2</v>
      </c>
      <c r="X1" s="92"/>
      <c r="Y1" s="7"/>
      <c r="Z1" s="92">
        <v>3.3</v>
      </c>
      <c r="AA1" s="92"/>
      <c r="AB1" s="7"/>
      <c r="AC1" s="92">
        <v>4.2</v>
      </c>
      <c r="AD1" s="92"/>
      <c r="AE1" s="7"/>
      <c r="AF1" s="92">
        <v>5.0999999999999996</v>
      </c>
      <c r="AG1" s="92"/>
      <c r="AH1" s="7"/>
      <c r="AI1" s="92">
        <v>5.2</v>
      </c>
      <c r="AJ1" s="92"/>
      <c r="AK1" s="7"/>
      <c r="AL1" s="92">
        <v>5.3</v>
      </c>
      <c r="AM1" s="92"/>
      <c r="AN1" s="7"/>
      <c r="AO1" s="92">
        <v>6.1</v>
      </c>
      <c r="AP1" s="92"/>
      <c r="AQ1" s="7"/>
      <c r="AR1" s="92">
        <v>6.2</v>
      </c>
      <c r="AS1" s="92"/>
      <c r="AT1" s="7"/>
      <c r="AU1" s="92">
        <v>6.3</v>
      </c>
      <c r="AV1" s="92"/>
      <c r="AW1" s="7"/>
    </row>
    <row r="2" spans="1:49" x14ac:dyDescent="0.25">
      <c r="C2" s="1" t="s">
        <v>6</v>
      </c>
      <c r="D2" s="3">
        <v>0.125</v>
      </c>
      <c r="H2" s="7"/>
      <c r="I2" s="7">
        <v>1</v>
      </c>
      <c r="J2" s="7"/>
      <c r="AW2" s="7"/>
    </row>
    <row r="3" spans="1:49" x14ac:dyDescent="0.25">
      <c r="A3" s="1" t="s">
        <v>11</v>
      </c>
      <c r="B3" s="1">
        <v>35000</v>
      </c>
      <c r="C3" s="1" t="s">
        <v>58</v>
      </c>
      <c r="D3" s="3">
        <v>6.25E-2</v>
      </c>
      <c r="F3" s="10" t="s">
        <v>41</v>
      </c>
      <c r="G3" s="10">
        <v>2019</v>
      </c>
      <c r="H3" s="7"/>
      <c r="I3" s="7">
        <v>1</v>
      </c>
      <c r="J3" s="7"/>
      <c r="K3" s="7" t="s">
        <v>55</v>
      </c>
      <c r="L3" s="8">
        <v>1</v>
      </c>
      <c r="M3" s="7"/>
      <c r="N3" s="7" t="s">
        <v>55</v>
      </c>
      <c r="O3" s="8">
        <v>1</v>
      </c>
      <c r="P3" s="7"/>
      <c r="Q3" s="7" t="s">
        <v>60</v>
      </c>
      <c r="R3" s="8">
        <v>0.5</v>
      </c>
      <c r="S3" s="7"/>
      <c r="T3" s="19">
        <v>0</v>
      </c>
      <c r="U3" s="8">
        <v>0</v>
      </c>
      <c r="V3" s="7"/>
      <c r="W3" s="7">
        <v>0</v>
      </c>
      <c r="X3" s="8">
        <v>0</v>
      </c>
      <c r="Y3" s="7"/>
      <c r="Z3" s="7">
        <v>0</v>
      </c>
      <c r="AA3" s="8">
        <v>0</v>
      </c>
      <c r="AB3" s="7"/>
      <c r="AC3" s="7" t="s">
        <v>55</v>
      </c>
      <c r="AD3" s="8">
        <v>1</v>
      </c>
      <c r="AE3" s="7"/>
      <c r="AF3" s="7" t="s">
        <v>55</v>
      </c>
      <c r="AG3" s="8">
        <v>1</v>
      </c>
      <c r="AH3" s="7"/>
      <c r="AI3" s="7" t="s">
        <v>55</v>
      </c>
      <c r="AJ3" s="8">
        <v>1</v>
      </c>
      <c r="AK3" s="7"/>
      <c r="AL3" s="7" t="s">
        <v>55</v>
      </c>
      <c r="AM3" s="8">
        <v>1</v>
      </c>
      <c r="AN3" s="7"/>
      <c r="AO3" s="7" t="s">
        <v>55</v>
      </c>
      <c r="AP3" s="8">
        <v>1</v>
      </c>
      <c r="AQ3" s="7"/>
      <c r="AR3" s="7" t="s">
        <v>55</v>
      </c>
      <c r="AS3" s="8">
        <v>1</v>
      </c>
      <c r="AT3" s="7"/>
      <c r="AU3" s="7" t="s">
        <v>55</v>
      </c>
      <c r="AV3" s="8">
        <v>1</v>
      </c>
      <c r="AW3" s="7"/>
    </row>
    <row r="4" spans="1:49" x14ac:dyDescent="0.25">
      <c r="A4" s="1" t="s">
        <v>1</v>
      </c>
      <c r="B4" s="1">
        <v>45000</v>
      </c>
      <c r="C4" s="1" t="s">
        <v>59</v>
      </c>
      <c r="D4" s="3">
        <v>2.5000000000000001E-2</v>
      </c>
      <c r="F4" s="10" t="s">
        <v>42</v>
      </c>
      <c r="G4" s="10">
        <v>2020</v>
      </c>
      <c r="H4" s="7"/>
      <c r="I4" s="7"/>
      <c r="J4" s="7"/>
      <c r="K4" s="7" t="s">
        <v>56</v>
      </c>
      <c r="L4" s="8">
        <v>0</v>
      </c>
      <c r="M4" s="7"/>
      <c r="N4" s="7" t="s">
        <v>56</v>
      </c>
      <c r="O4" s="8">
        <v>0</v>
      </c>
      <c r="P4" s="7"/>
      <c r="Q4" s="7" t="s">
        <v>61</v>
      </c>
      <c r="R4" s="8">
        <v>0</v>
      </c>
      <c r="S4" s="7"/>
      <c r="T4" s="19">
        <v>1</v>
      </c>
      <c r="U4" s="8">
        <v>1</v>
      </c>
      <c r="V4" s="7"/>
      <c r="W4" s="7">
        <v>1</v>
      </c>
      <c r="X4" s="8">
        <v>0.25</v>
      </c>
      <c r="Y4" s="7"/>
      <c r="Z4" s="7">
        <v>1</v>
      </c>
      <c r="AA4" s="8">
        <v>0.75</v>
      </c>
      <c r="AB4" s="7"/>
      <c r="AC4" s="7" t="s">
        <v>56</v>
      </c>
      <c r="AD4" s="8">
        <v>0</v>
      </c>
      <c r="AE4" s="7"/>
      <c r="AF4" s="7" t="s">
        <v>56</v>
      </c>
      <c r="AG4" s="8">
        <v>0</v>
      </c>
      <c r="AH4" s="7"/>
      <c r="AI4" s="7" t="s">
        <v>56</v>
      </c>
      <c r="AJ4" s="8">
        <v>0</v>
      </c>
      <c r="AK4" s="7"/>
      <c r="AL4" s="7" t="s">
        <v>56</v>
      </c>
      <c r="AM4" s="8">
        <v>0</v>
      </c>
      <c r="AN4" s="7"/>
      <c r="AO4" s="7" t="s">
        <v>56</v>
      </c>
      <c r="AP4" s="8">
        <v>0</v>
      </c>
      <c r="AQ4" s="7"/>
      <c r="AR4" s="7" t="s">
        <v>56</v>
      </c>
      <c r="AS4" s="8">
        <v>0</v>
      </c>
      <c r="AT4" s="7"/>
      <c r="AU4" s="7" t="s">
        <v>56</v>
      </c>
      <c r="AV4" s="8">
        <v>0</v>
      </c>
      <c r="AW4" s="7"/>
    </row>
    <row r="5" spans="1:49" x14ac:dyDescent="0.25">
      <c r="A5" s="1" t="s">
        <v>12</v>
      </c>
      <c r="B5" s="1">
        <v>25000</v>
      </c>
      <c r="C5" s="1"/>
      <c r="D5" s="2"/>
      <c r="F5" s="7"/>
      <c r="G5" s="10">
        <v>2021</v>
      </c>
      <c r="H5" s="7"/>
      <c r="I5" s="7"/>
      <c r="J5" s="7"/>
      <c r="K5" s="7"/>
      <c r="L5" s="7"/>
      <c r="M5" s="7"/>
      <c r="N5" s="7"/>
      <c r="O5" s="7"/>
      <c r="P5" s="7"/>
      <c r="Q5" s="7" t="s">
        <v>62</v>
      </c>
      <c r="R5" s="8">
        <v>0.5</v>
      </c>
      <c r="S5" s="7"/>
      <c r="T5" s="19" t="s">
        <v>65</v>
      </c>
      <c r="U5" s="8">
        <v>1</v>
      </c>
      <c r="V5" s="7"/>
      <c r="W5" s="7">
        <v>2</v>
      </c>
      <c r="X5" s="8">
        <v>0.5</v>
      </c>
      <c r="Y5" s="7"/>
      <c r="Z5" s="7">
        <v>2</v>
      </c>
      <c r="AA5" s="8">
        <v>1</v>
      </c>
      <c r="AB5" s="7"/>
      <c r="AC5" s="7"/>
      <c r="AD5" s="7"/>
      <c r="AE5" s="7"/>
      <c r="AF5" s="7"/>
      <c r="AG5" s="7"/>
      <c r="AH5" s="7"/>
      <c r="AI5" s="7"/>
      <c r="AJ5" s="7"/>
      <c r="AK5" s="7"/>
      <c r="AL5" s="7"/>
      <c r="AM5" s="7"/>
      <c r="AN5" s="7"/>
      <c r="AO5" s="7"/>
      <c r="AP5" s="7"/>
      <c r="AQ5" s="7"/>
      <c r="AR5" s="7"/>
      <c r="AS5" s="7"/>
      <c r="AT5" s="7"/>
      <c r="AU5" s="7"/>
      <c r="AV5" s="7"/>
      <c r="AW5" s="7"/>
    </row>
    <row r="6" spans="1:49" x14ac:dyDescent="0.25">
      <c r="A6" s="1" t="s">
        <v>13</v>
      </c>
      <c r="B6" s="1">
        <v>25000</v>
      </c>
      <c r="C6" s="1"/>
      <c r="D6" s="2"/>
      <c r="F6" s="7"/>
      <c r="G6" s="10">
        <v>2022</v>
      </c>
      <c r="H6" s="7"/>
      <c r="I6" s="7"/>
      <c r="J6" s="7"/>
      <c r="K6" s="7"/>
      <c r="L6" s="7">
        <v>1</v>
      </c>
      <c r="M6" s="7"/>
      <c r="N6" s="7"/>
      <c r="O6" s="7">
        <v>1</v>
      </c>
      <c r="P6" s="7"/>
      <c r="Q6" s="7" t="s">
        <v>63</v>
      </c>
      <c r="R6" s="8">
        <v>0</v>
      </c>
      <c r="S6" s="7"/>
      <c r="T6" s="7"/>
      <c r="U6" s="7">
        <v>1</v>
      </c>
      <c r="V6" s="7"/>
      <c r="W6" s="7">
        <v>3</v>
      </c>
      <c r="X6" s="8">
        <v>0.75</v>
      </c>
      <c r="Y6" s="7"/>
      <c r="Z6" s="19" t="s">
        <v>64</v>
      </c>
      <c r="AA6" s="8">
        <v>1</v>
      </c>
      <c r="AB6" s="7"/>
      <c r="AC6" s="7"/>
      <c r="AD6" s="7">
        <v>1</v>
      </c>
      <c r="AE6" s="7"/>
      <c r="AF6" s="7"/>
      <c r="AG6" s="7">
        <v>1</v>
      </c>
      <c r="AH6" s="7"/>
      <c r="AI6" s="7"/>
      <c r="AJ6" s="7">
        <v>1</v>
      </c>
      <c r="AK6" s="7"/>
      <c r="AL6" s="7"/>
      <c r="AM6" s="7">
        <v>1</v>
      </c>
      <c r="AN6" s="7"/>
      <c r="AO6" s="7"/>
      <c r="AP6" s="7">
        <v>1</v>
      </c>
      <c r="AQ6" s="7"/>
      <c r="AR6" s="7"/>
      <c r="AS6" s="7">
        <v>1</v>
      </c>
      <c r="AT6" s="7"/>
      <c r="AU6" s="7"/>
      <c r="AV6" s="7">
        <v>1</v>
      </c>
      <c r="AW6" s="7"/>
    </row>
    <row r="7" spans="1:49" x14ac:dyDescent="0.25">
      <c r="A7" s="1" t="s">
        <v>14</v>
      </c>
      <c r="B7" s="1">
        <v>30000</v>
      </c>
      <c r="C7" s="1"/>
      <c r="D7" s="2"/>
      <c r="F7" s="7"/>
      <c r="G7" s="7"/>
      <c r="H7" s="7"/>
      <c r="I7" s="7"/>
      <c r="J7" s="7"/>
      <c r="K7" s="7"/>
      <c r="L7" s="7">
        <f>INDEX(L2:L4,L6)</f>
        <v>0</v>
      </c>
      <c r="M7" s="7"/>
      <c r="N7" s="7"/>
      <c r="O7" s="7">
        <f>INDEX(O2:O4,O6)</f>
        <v>0</v>
      </c>
      <c r="P7" s="7"/>
      <c r="Q7" s="7"/>
      <c r="R7" s="7">
        <v>1</v>
      </c>
      <c r="S7" s="7"/>
      <c r="T7" s="7"/>
      <c r="U7" s="7">
        <f>INDEX(U2:U5,U6)</f>
        <v>0</v>
      </c>
      <c r="V7" s="7"/>
      <c r="W7" s="7">
        <v>4</v>
      </c>
      <c r="X7" s="8">
        <v>1</v>
      </c>
      <c r="Y7" s="7"/>
      <c r="Z7" s="7"/>
      <c r="AA7" s="7">
        <v>1</v>
      </c>
      <c r="AB7" s="7"/>
      <c r="AC7" s="7"/>
      <c r="AD7" s="7">
        <f>INDEX(AD2:AD4,AD6)</f>
        <v>0</v>
      </c>
      <c r="AE7" s="7"/>
      <c r="AF7" s="7"/>
      <c r="AG7" s="7">
        <f>INDEX(AG2:AG4,AG6)</f>
        <v>0</v>
      </c>
      <c r="AH7" s="7"/>
      <c r="AI7" s="7"/>
      <c r="AJ7" s="7">
        <f>INDEX(AJ2:AJ4,AJ6)</f>
        <v>0</v>
      </c>
      <c r="AK7" s="7"/>
      <c r="AL7" s="7"/>
      <c r="AM7" s="7">
        <f>INDEX(AM2:AM4,AM6)</f>
        <v>0</v>
      </c>
      <c r="AN7" s="7"/>
      <c r="AO7" s="7"/>
      <c r="AP7" s="7">
        <f>INDEX(AP2:AP4,AP6)</f>
        <v>0</v>
      </c>
      <c r="AQ7" s="7"/>
      <c r="AR7" s="7"/>
      <c r="AS7" s="7">
        <f>INDEX(AS2:AS4,AS6)</f>
        <v>0</v>
      </c>
      <c r="AT7" s="7"/>
      <c r="AU7" s="7"/>
      <c r="AV7" s="7">
        <f>INDEX(AV2:AV4,AV6)</f>
        <v>0</v>
      </c>
      <c r="AW7" s="7"/>
    </row>
    <row r="8" spans="1:49" x14ac:dyDescent="0.25">
      <c r="A8" s="1" t="s">
        <v>15</v>
      </c>
      <c r="B8" s="1">
        <v>25000</v>
      </c>
      <c r="C8" s="1"/>
      <c r="D8" s="2"/>
      <c r="F8" s="7"/>
      <c r="G8" s="7"/>
      <c r="H8" s="7"/>
      <c r="I8" s="7"/>
      <c r="J8" s="7"/>
      <c r="K8" s="7"/>
      <c r="L8" s="7"/>
      <c r="M8" s="7"/>
      <c r="N8" s="7"/>
      <c r="O8" s="7"/>
      <c r="P8" s="7"/>
      <c r="Q8" s="7"/>
      <c r="R8" s="7">
        <f>INDEX(R2:R6,R7)</f>
        <v>0</v>
      </c>
      <c r="S8" s="7"/>
      <c r="T8" s="7"/>
      <c r="U8" s="7"/>
      <c r="V8" s="7"/>
      <c r="W8" s="19" t="s">
        <v>57</v>
      </c>
      <c r="X8" s="8">
        <v>1</v>
      </c>
      <c r="Y8" s="7"/>
      <c r="Z8" s="7"/>
      <c r="AA8" s="7">
        <f>INDEX(AA2:AA6,AA7)</f>
        <v>0</v>
      </c>
      <c r="AB8" s="7"/>
      <c r="AC8" s="7"/>
      <c r="AD8" s="7"/>
      <c r="AE8" s="7"/>
      <c r="AF8" s="7"/>
      <c r="AG8" s="7"/>
      <c r="AH8" s="7"/>
      <c r="AI8" s="7"/>
      <c r="AJ8" s="7"/>
      <c r="AK8" s="7"/>
      <c r="AL8" s="7"/>
      <c r="AM8" s="7"/>
      <c r="AN8" s="7"/>
      <c r="AO8" s="7"/>
      <c r="AP8" s="7"/>
      <c r="AQ8" s="7"/>
      <c r="AR8" s="7"/>
      <c r="AS8" s="7"/>
      <c r="AT8" s="7"/>
      <c r="AU8" s="7"/>
      <c r="AV8" s="7"/>
      <c r="AW8" s="7"/>
    </row>
    <row r="9" spans="1:49" x14ac:dyDescent="0.25">
      <c r="A9" s="1" t="s">
        <v>16</v>
      </c>
      <c r="B9" s="1">
        <v>50000</v>
      </c>
      <c r="C9" s="9"/>
      <c r="D9" s="11"/>
      <c r="F9" s="7"/>
      <c r="G9" s="7"/>
      <c r="H9" s="7"/>
      <c r="I9" s="7"/>
      <c r="J9" s="7"/>
      <c r="K9" s="7"/>
      <c r="L9" s="7"/>
      <c r="M9" s="7"/>
      <c r="N9" s="7"/>
      <c r="O9" s="7"/>
      <c r="P9" s="7"/>
      <c r="Q9" s="7"/>
      <c r="R9" s="7"/>
      <c r="S9" s="7"/>
      <c r="T9" s="7"/>
      <c r="U9" s="7"/>
      <c r="V9" s="7"/>
      <c r="W9" s="7"/>
      <c r="X9" s="7">
        <v>1</v>
      </c>
      <c r="Y9" s="7"/>
      <c r="Z9" s="7"/>
      <c r="AA9" s="7"/>
      <c r="AB9" s="7"/>
      <c r="AC9" s="7"/>
      <c r="AD9" s="7"/>
      <c r="AE9" s="7"/>
      <c r="AF9" s="7"/>
      <c r="AG9" s="7"/>
      <c r="AH9" s="7"/>
      <c r="AI9" s="7"/>
      <c r="AJ9" s="7"/>
      <c r="AK9" s="7"/>
      <c r="AL9" s="7"/>
      <c r="AM9" s="7"/>
      <c r="AN9" s="7"/>
      <c r="AO9" s="7"/>
      <c r="AP9" s="7"/>
      <c r="AQ9" s="7"/>
      <c r="AR9" s="7"/>
      <c r="AS9" s="7"/>
      <c r="AT9" s="7"/>
      <c r="AU9" s="7"/>
      <c r="AV9" s="7"/>
      <c r="AW9" s="7"/>
    </row>
    <row r="10" spans="1:49" x14ac:dyDescent="0.25">
      <c r="A10" s="1" t="s">
        <v>17</v>
      </c>
      <c r="B10" s="1">
        <v>25000</v>
      </c>
      <c r="C10" s="1"/>
      <c r="D10" s="11"/>
      <c r="I10" s="7"/>
      <c r="J10" s="7"/>
      <c r="K10" s="7"/>
      <c r="L10" s="7"/>
      <c r="M10" s="7"/>
      <c r="N10" s="7"/>
      <c r="O10" s="7"/>
      <c r="P10" s="7"/>
      <c r="Q10" s="7"/>
      <c r="R10" s="7"/>
      <c r="S10" s="7"/>
      <c r="T10" s="7"/>
      <c r="U10" s="7"/>
      <c r="V10" s="7"/>
      <c r="W10" s="7"/>
      <c r="X10" s="7">
        <f>INDEX(X2:X8,X9)</f>
        <v>0</v>
      </c>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x14ac:dyDescent="0.25">
      <c r="A11" s="1" t="s">
        <v>18</v>
      </c>
      <c r="B11" s="1">
        <v>30000</v>
      </c>
      <c r="C11" s="1"/>
      <c r="D11" s="11"/>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x14ac:dyDescent="0.25">
      <c r="A12" s="1" t="s">
        <v>19</v>
      </c>
      <c r="B12" s="1">
        <v>55000</v>
      </c>
      <c r="C12" s="1"/>
      <c r="D12" s="2"/>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x14ac:dyDescent="0.25">
      <c r="A13" s="1" t="s">
        <v>20</v>
      </c>
      <c r="B13" s="1">
        <v>55000</v>
      </c>
      <c r="C13" s="1"/>
      <c r="D13" s="2"/>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x14ac:dyDescent="0.25">
      <c r="A14" s="1" t="s">
        <v>21</v>
      </c>
      <c r="B14" s="1">
        <v>25000</v>
      </c>
      <c r="C14" s="1"/>
      <c r="D14" s="2"/>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x14ac:dyDescent="0.25">
      <c r="A15" s="1" t="s">
        <v>22</v>
      </c>
      <c r="B15" s="1">
        <v>25000</v>
      </c>
      <c r="C15" s="1"/>
      <c r="D15" s="2"/>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row>
    <row r="16" spans="1:49" x14ac:dyDescent="0.25">
      <c r="A16" s="1" t="s">
        <v>23</v>
      </c>
      <c r="B16" s="1">
        <v>25000</v>
      </c>
      <c r="C16" s="1"/>
      <c r="D16" s="2"/>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row>
    <row r="17" spans="1:49" x14ac:dyDescent="0.25">
      <c r="A17" s="1" t="s">
        <v>24</v>
      </c>
      <c r="B17" s="1">
        <v>40000</v>
      </c>
      <c r="C17" s="1"/>
      <c r="D17" s="2"/>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row>
    <row r="18" spans="1:49" x14ac:dyDescent="0.25">
      <c r="A18" s="1" t="s">
        <v>25</v>
      </c>
      <c r="B18" s="1">
        <v>40000</v>
      </c>
      <c r="C18" s="1"/>
      <c r="D18" s="2"/>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row>
    <row r="19" spans="1:49" x14ac:dyDescent="0.25">
      <c r="A19" s="1" t="s">
        <v>26</v>
      </c>
      <c r="B19" s="1">
        <v>25000</v>
      </c>
      <c r="C19" s="1"/>
      <c r="D19" s="2"/>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row>
    <row r="20" spans="1:49" x14ac:dyDescent="0.25">
      <c r="A20" s="1" t="s">
        <v>27</v>
      </c>
      <c r="B20" s="1">
        <v>25000</v>
      </c>
      <c r="C20" s="1"/>
      <c r="D20" s="2"/>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row>
    <row r="21" spans="1:49" x14ac:dyDescent="0.25">
      <c r="A21" s="1" t="s">
        <v>28</v>
      </c>
      <c r="B21" s="1">
        <v>35000</v>
      </c>
      <c r="C21" s="1"/>
      <c r="D21" s="2"/>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row>
    <row r="22" spans="1:49" x14ac:dyDescent="0.25">
      <c r="A22" s="1" t="s">
        <v>29</v>
      </c>
      <c r="B22" s="1">
        <v>25000</v>
      </c>
      <c r="C22" s="1"/>
      <c r="D22" s="2"/>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row>
    <row r="23" spans="1:49" x14ac:dyDescent="0.25">
      <c r="A23" s="1" t="s">
        <v>30</v>
      </c>
      <c r="B23" s="1">
        <v>45000</v>
      </c>
      <c r="C23" s="1"/>
      <c r="D23" s="2"/>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row>
    <row r="24" spans="1:49" x14ac:dyDescent="0.25">
      <c r="A24" s="1" t="s">
        <v>31</v>
      </c>
      <c r="B24" s="1">
        <v>35000</v>
      </c>
      <c r="C24" s="1"/>
      <c r="D24" s="2"/>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row>
    <row r="25" spans="1:49" x14ac:dyDescent="0.25">
      <c r="A25" s="1" t="s">
        <v>32</v>
      </c>
      <c r="B25" s="1">
        <v>40000</v>
      </c>
      <c r="C25" s="1"/>
      <c r="D25" s="2"/>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row>
    <row r="26" spans="1:49" x14ac:dyDescent="0.25">
      <c r="A26" s="1" t="s">
        <v>33</v>
      </c>
      <c r="B26" s="1">
        <v>25000</v>
      </c>
      <c r="C26" s="1"/>
      <c r="D26" s="2"/>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row>
    <row r="27" spans="1:49" x14ac:dyDescent="0.25">
      <c r="A27" s="1" t="s">
        <v>34</v>
      </c>
      <c r="B27" s="1">
        <v>25000</v>
      </c>
      <c r="C27" s="1"/>
      <c r="D27" s="2"/>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row>
    <row r="28" spans="1:49" x14ac:dyDescent="0.25">
      <c r="A28" s="1" t="s">
        <v>35</v>
      </c>
      <c r="B28" s="1">
        <v>25000</v>
      </c>
      <c r="C28" s="1"/>
      <c r="D28" s="2"/>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row>
    <row r="29" spans="1:49" x14ac:dyDescent="0.25">
      <c r="A29" s="1" t="s">
        <v>36</v>
      </c>
      <c r="B29" s="1">
        <v>25000</v>
      </c>
      <c r="C29" s="1"/>
      <c r="D29" s="2"/>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row>
    <row r="30" spans="1:49" x14ac:dyDescent="0.25">
      <c r="A30" s="1" t="s">
        <v>37</v>
      </c>
      <c r="B30" s="1">
        <v>40000</v>
      </c>
      <c r="C30" s="1"/>
      <c r="D30" s="2"/>
    </row>
    <row r="31" spans="1:49" x14ac:dyDescent="0.25">
      <c r="A31" s="1" t="s">
        <v>38</v>
      </c>
      <c r="B31" s="1">
        <v>35000</v>
      </c>
      <c r="C31" s="1"/>
      <c r="D31" s="2"/>
    </row>
    <row r="32" spans="1:49" x14ac:dyDescent="0.25">
      <c r="A32" s="1" t="s">
        <v>39</v>
      </c>
      <c r="B32" s="1">
        <v>55000</v>
      </c>
    </row>
  </sheetData>
  <sheetProtection password="E035" sheet="1" objects="1" scenarios="1" selectLockedCells="1"/>
  <mergeCells count="13">
    <mergeCell ref="Z1:AA1"/>
    <mergeCell ref="K1:L1"/>
    <mergeCell ref="N1:O1"/>
    <mergeCell ref="Q1:R1"/>
    <mergeCell ref="T1:U1"/>
    <mergeCell ref="W1:X1"/>
    <mergeCell ref="AU1:AV1"/>
    <mergeCell ref="AC1:AD1"/>
    <mergeCell ref="AF1:AG1"/>
    <mergeCell ref="AI1:AJ1"/>
    <mergeCell ref="AL1:AM1"/>
    <mergeCell ref="AO1:AP1"/>
    <mergeCell ref="AR1:AS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PlanType</vt:lpstr>
    </vt:vector>
  </TitlesOfParts>
  <Company>EFSA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AMODIO Alessia</dc:creator>
  <cp:lastModifiedBy>AMODIO Alessia</cp:lastModifiedBy>
  <cp:lastPrinted>2018-09-27T09:36:00Z</cp:lastPrinted>
  <dcterms:created xsi:type="dcterms:W3CDTF">2018-09-24T13:52:19Z</dcterms:created>
  <dcterms:modified xsi:type="dcterms:W3CDTF">2018-10-03T10:52:18Z</dcterms:modified>
</cp:coreProperties>
</file>