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scimu\OneDrive - EFSA\Desktop\"/>
    </mc:Choice>
  </mc:AlternateContent>
  <xr:revisionPtr revIDLastSave="0" documentId="8_{D127E549-2CA3-4501-A9DB-FA6547C1A035}" xr6:coauthVersionLast="47" xr6:coauthVersionMax="47" xr10:uidLastSave="{00000000-0000-0000-0000-000000000000}"/>
  <bookViews>
    <workbookView xWindow="40920" yWindow="-120" windowWidth="29040" windowHeight="15840" xr2:uid="{00000000-000D-0000-FFFF-FFFF00000000}"/>
  </bookViews>
  <sheets>
    <sheet name="Estimated Budget - Summary" sheetId="1" r:id="rId1"/>
    <sheet name="A.1" sheetId="2" r:id="rId2"/>
    <sheet name="A.2" sheetId="11" r:id="rId3"/>
    <sheet name="A.3" sheetId="6" r:id="rId4"/>
    <sheet name="A.4" sheetId="7" r:id="rId5"/>
    <sheet name="A.5" sheetId="9" r:id="rId6"/>
    <sheet name="A.6" sheetId="8" r:id="rId7"/>
  </sheets>
  <definedNames>
    <definedName name="_xlnm.Print_Area" localSheetId="4">A.4!$A$1:$G$14</definedName>
    <definedName name="_xlnm.Print_Area" localSheetId="5">A.5!$A$1:$I$9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F4" i="2"/>
  <c r="G4" i="2" s="1"/>
  <c r="K285" i="11"/>
  <c r="K286" i="11"/>
  <c r="L286" i="11" s="1"/>
  <c r="M286" i="11" s="1"/>
  <c r="K287" i="11"/>
  <c r="K288" i="11"/>
  <c r="K289" i="11"/>
  <c r="K290" i="11"/>
  <c r="L290" i="11" s="1"/>
  <c r="M290" i="11" s="1"/>
  <c r="K292" i="11"/>
  <c r="K293" i="11"/>
  <c r="K294" i="11"/>
  <c r="K291" i="11"/>
  <c r="L293" i="11"/>
  <c r="L294" i="11"/>
  <c r="M294" i="11" s="1"/>
  <c r="K255" i="11"/>
  <c r="K256" i="11"/>
  <c r="K257" i="11"/>
  <c r="K258" i="11"/>
  <c r="K259" i="11"/>
  <c r="K260" i="11"/>
  <c r="K261" i="11"/>
  <c r="K262" i="11"/>
  <c r="L262" i="11" s="1"/>
  <c r="K263" i="11"/>
  <c r="K254" i="11"/>
  <c r="K224" i="11"/>
  <c r="K225" i="11"/>
  <c r="K226" i="11"/>
  <c r="K227" i="11"/>
  <c r="K228" i="11"/>
  <c r="K229" i="11"/>
  <c r="K230" i="11"/>
  <c r="K231" i="11"/>
  <c r="L231" i="11" s="1"/>
  <c r="K232" i="11"/>
  <c r="K223" i="11"/>
  <c r="L223" i="11" s="1"/>
  <c r="K193" i="11"/>
  <c r="L193" i="11" s="1"/>
  <c r="K194" i="11"/>
  <c r="L194" i="11" s="1"/>
  <c r="K195" i="11"/>
  <c r="K196" i="11"/>
  <c r="L196" i="11" s="1"/>
  <c r="M196" i="11" s="1"/>
  <c r="K197" i="11"/>
  <c r="K198" i="11"/>
  <c r="K199" i="11"/>
  <c r="K200" i="11"/>
  <c r="L200" i="11" s="1"/>
  <c r="K201" i="11"/>
  <c r="L201" i="11" s="1"/>
  <c r="K192" i="11"/>
  <c r="K162" i="11"/>
  <c r="K163" i="11"/>
  <c r="L163" i="11" s="1"/>
  <c r="M163" i="11" s="1"/>
  <c r="K164" i="11"/>
  <c r="K165" i="11"/>
  <c r="K166" i="11"/>
  <c r="K167" i="11"/>
  <c r="L167" i="11" s="1"/>
  <c r="K168" i="11"/>
  <c r="K169" i="11"/>
  <c r="L169" i="11" s="1"/>
  <c r="K170" i="11"/>
  <c r="K161" i="11"/>
  <c r="L161" i="11" s="1"/>
  <c r="M161" i="11" s="1"/>
  <c r="K131" i="11"/>
  <c r="K132" i="11"/>
  <c r="K133" i="11"/>
  <c r="L133" i="11" s="1"/>
  <c r="K134" i="11"/>
  <c r="K135" i="11"/>
  <c r="K136" i="11"/>
  <c r="K137" i="11"/>
  <c r="K138" i="11"/>
  <c r="L138" i="11" s="1"/>
  <c r="K139" i="11"/>
  <c r="K130" i="11"/>
  <c r="L130" i="11" s="1"/>
  <c r="K100" i="11"/>
  <c r="K101" i="11"/>
  <c r="K102" i="11"/>
  <c r="K103" i="11"/>
  <c r="K104" i="11"/>
  <c r="K105" i="11"/>
  <c r="L105" i="11" s="1"/>
  <c r="K106" i="11"/>
  <c r="K107" i="11"/>
  <c r="L107" i="11" s="1"/>
  <c r="K108" i="11"/>
  <c r="L108" i="11" s="1"/>
  <c r="K99" i="11"/>
  <c r="L99" i="11" s="1"/>
  <c r="K69" i="11"/>
  <c r="K70" i="11"/>
  <c r="K71" i="11"/>
  <c r="K72" i="11"/>
  <c r="L72" i="11" s="1"/>
  <c r="K73" i="11"/>
  <c r="K74" i="11"/>
  <c r="K75" i="11"/>
  <c r="K76" i="11"/>
  <c r="L76" i="11" s="1"/>
  <c r="K77" i="11"/>
  <c r="K68" i="11"/>
  <c r="K38" i="11"/>
  <c r="K39" i="11"/>
  <c r="L39" i="11" s="1"/>
  <c r="M39" i="11" s="1"/>
  <c r="K40" i="11"/>
  <c r="K41" i="11"/>
  <c r="L41" i="11" s="1"/>
  <c r="K42" i="11"/>
  <c r="K43" i="11"/>
  <c r="L43" i="11" s="1"/>
  <c r="K44" i="11"/>
  <c r="L44" i="11" s="1"/>
  <c r="K45" i="11"/>
  <c r="L45" i="11" s="1"/>
  <c r="K46" i="11"/>
  <c r="L42" i="11"/>
  <c r="K37" i="11"/>
  <c r="L37" i="11" s="1"/>
  <c r="H55" i="11"/>
  <c r="H54" i="11"/>
  <c r="H12" i="11"/>
  <c r="K5" i="11"/>
  <c r="L5" i="11" s="1"/>
  <c r="K6" i="11"/>
  <c r="L6" i="11" s="1"/>
  <c r="L103" i="11"/>
  <c r="K7" i="11"/>
  <c r="K8" i="11"/>
  <c r="L8" i="11" s="1"/>
  <c r="K9" i="11"/>
  <c r="K10" i="11"/>
  <c r="L10" i="11" s="1"/>
  <c r="K11" i="11"/>
  <c r="K12" i="11"/>
  <c r="L12" i="11" s="1"/>
  <c r="M12" i="11" s="1"/>
  <c r="K13" i="11"/>
  <c r="L13" i="11" s="1"/>
  <c r="K14" i="11"/>
  <c r="L14" i="11" s="1"/>
  <c r="H299" i="11"/>
  <c r="H300" i="11"/>
  <c r="H301" i="11"/>
  <c r="H302" i="11"/>
  <c r="M302" i="11" s="1"/>
  <c r="H303" i="11"/>
  <c r="M303" i="11" s="1"/>
  <c r="H304" i="11"/>
  <c r="H305" i="11"/>
  <c r="M305" i="11" s="1"/>
  <c r="H306" i="11"/>
  <c r="M306" i="11" s="1"/>
  <c r="H307" i="11"/>
  <c r="H298" i="11"/>
  <c r="H286" i="11"/>
  <c r="H287" i="11"/>
  <c r="H288" i="11"/>
  <c r="H289" i="11"/>
  <c r="H290" i="11"/>
  <c r="H291" i="11"/>
  <c r="H292" i="11"/>
  <c r="H293" i="11"/>
  <c r="H294" i="11"/>
  <c r="H285" i="11"/>
  <c r="H268" i="11"/>
  <c r="M268" i="11" s="1"/>
  <c r="H269" i="11"/>
  <c r="M269" i="11" s="1"/>
  <c r="H270" i="11"/>
  <c r="M270" i="11" s="1"/>
  <c r="H271" i="11"/>
  <c r="M271" i="11" s="1"/>
  <c r="H272" i="11"/>
  <c r="H273" i="11"/>
  <c r="H274" i="11"/>
  <c r="H275" i="11"/>
  <c r="M275" i="11" s="1"/>
  <c r="H276" i="11"/>
  <c r="M276" i="11" s="1"/>
  <c r="H267" i="11"/>
  <c r="M267" i="11" s="1"/>
  <c r="H255" i="11"/>
  <c r="H256" i="11"/>
  <c r="H257" i="11"/>
  <c r="H258" i="11"/>
  <c r="H259" i="11"/>
  <c r="H260" i="11"/>
  <c r="H261" i="11"/>
  <c r="H262" i="11"/>
  <c r="H263" i="11"/>
  <c r="H254" i="11"/>
  <c r="H237" i="11"/>
  <c r="H238" i="11"/>
  <c r="H239" i="11"/>
  <c r="H240" i="11"/>
  <c r="M240" i="11" s="1"/>
  <c r="H241" i="11"/>
  <c r="M241" i="11" s="1"/>
  <c r="H242" i="11"/>
  <c r="M242" i="11" s="1"/>
  <c r="H243" i="11"/>
  <c r="M243" i="11" s="1"/>
  <c r="H244" i="11"/>
  <c r="M244" i="11" s="1"/>
  <c r="H245" i="11"/>
  <c r="H236" i="11"/>
  <c r="H224" i="11"/>
  <c r="H225" i="11"/>
  <c r="H226" i="11"/>
  <c r="H227" i="11"/>
  <c r="H228" i="11"/>
  <c r="H229" i="11"/>
  <c r="H230" i="11"/>
  <c r="H231" i="11"/>
  <c r="H232" i="11"/>
  <c r="H223" i="11"/>
  <c r="H206" i="11"/>
  <c r="M206" i="11" s="1"/>
  <c r="H207" i="11"/>
  <c r="M207" i="11" s="1"/>
  <c r="H208" i="11"/>
  <c r="M208" i="11" s="1"/>
  <c r="H209" i="11"/>
  <c r="M209" i="11" s="1"/>
  <c r="H210" i="11"/>
  <c r="H211" i="11"/>
  <c r="H212" i="11"/>
  <c r="H213" i="11"/>
  <c r="H214" i="11"/>
  <c r="M214" i="11" s="1"/>
  <c r="H205" i="11"/>
  <c r="M205" i="11" s="1"/>
  <c r="H193" i="11"/>
  <c r="H194" i="11"/>
  <c r="H195" i="11"/>
  <c r="H196" i="11"/>
  <c r="H197" i="11"/>
  <c r="H198" i="11"/>
  <c r="H199" i="11"/>
  <c r="H200" i="11"/>
  <c r="H201" i="11"/>
  <c r="H192" i="11"/>
  <c r="H175" i="11"/>
  <c r="H176" i="11"/>
  <c r="M176" i="11" s="1"/>
  <c r="H177" i="11"/>
  <c r="H178" i="11"/>
  <c r="H179" i="11"/>
  <c r="M179" i="11" s="1"/>
  <c r="H180" i="11"/>
  <c r="M180" i="11" s="1"/>
  <c r="H181" i="11"/>
  <c r="M181" i="11" s="1"/>
  <c r="H182" i="11"/>
  <c r="M182" i="11" s="1"/>
  <c r="H183" i="11"/>
  <c r="H174" i="11"/>
  <c r="H162" i="11"/>
  <c r="H163" i="11"/>
  <c r="H164" i="11"/>
  <c r="H165" i="11"/>
  <c r="H166" i="11"/>
  <c r="H167" i="11"/>
  <c r="H168" i="11"/>
  <c r="H169" i="11"/>
  <c r="H170" i="11"/>
  <c r="H161" i="11"/>
  <c r="H144" i="11"/>
  <c r="M144" i="11" s="1"/>
  <c r="H145" i="11"/>
  <c r="M145" i="11" s="1"/>
  <c r="H146" i="11"/>
  <c r="M146" i="11" s="1"/>
  <c r="H147" i="11"/>
  <c r="M147" i="11" s="1"/>
  <c r="H148" i="11"/>
  <c r="H149" i="11"/>
  <c r="M149" i="11" s="1"/>
  <c r="H150" i="11"/>
  <c r="M150" i="11" s="1"/>
  <c r="H151" i="11"/>
  <c r="M151" i="11" s="1"/>
  <c r="H152" i="11"/>
  <c r="M152" i="11" s="1"/>
  <c r="H143" i="11"/>
  <c r="M143" i="11" s="1"/>
  <c r="H131" i="11"/>
  <c r="H132" i="11"/>
  <c r="H133" i="11"/>
  <c r="H134" i="11"/>
  <c r="H135" i="11"/>
  <c r="H136" i="11"/>
  <c r="H137" i="11"/>
  <c r="H138" i="11"/>
  <c r="H139" i="11"/>
  <c r="H130" i="11"/>
  <c r="H113" i="11"/>
  <c r="H114" i="11"/>
  <c r="M114" i="11" s="1"/>
  <c r="H115" i="11"/>
  <c r="H116" i="11"/>
  <c r="H117" i="11"/>
  <c r="H118" i="11"/>
  <c r="M118" i="11" s="1"/>
  <c r="H119" i="11"/>
  <c r="M119" i="11" s="1"/>
  <c r="H120" i="11"/>
  <c r="M120" i="11" s="1"/>
  <c r="H121" i="11"/>
  <c r="H112" i="11"/>
  <c r="M112" i="11" s="1"/>
  <c r="H100" i="11"/>
  <c r="H101" i="11"/>
  <c r="H102" i="11"/>
  <c r="H103" i="11"/>
  <c r="H104" i="11"/>
  <c r="H105" i="11"/>
  <c r="H106" i="11"/>
  <c r="H107" i="11"/>
  <c r="H108" i="11"/>
  <c r="H99" i="11"/>
  <c r="H82" i="11"/>
  <c r="M82" i="11" s="1"/>
  <c r="H83" i="11"/>
  <c r="M83" i="11" s="1"/>
  <c r="H84" i="11"/>
  <c r="M84" i="11" s="1"/>
  <c r="H85" i="11"/>
  <c r="M85" i="11" s="1"/>
  <c r="H86" i="11"/>
  <c r="H87" i="11"/>
  <c r="M87" i="11" s="1"/>
  <c r="H88" i="11"/>
  <c r="M88" i="11" s="1"/>
  <c r="H89" i="11"/>
  <c r="M89" i="11" s="1"/>
  <c r="H90" i="11"/>
  <c r="M90" i="11" s="1"/>
  <c r="H81" i="11"/>
  <c r="M81" i="11" s="1"/>
  <c r="H69" i="11"/>
  <c r="H70" i="11"/>
  <c r="H71" i="11"/>
  <c r="H72" i="11"/>
  <c r="H73" i="11"/>
  <c r="H74" i="11"/>
  <c r="H75" i="11"/>
  <c r="H76" i="11"/>
  <c r="H77" i="11"/>
  <c r="H68" i="11"/>
  <c r="H51" i="11"/>
  <c r="H52" i="11"/>
  <c r="H53" i="11"/>
  <c r="M55" i="11"/>
  <c r="H56" i="11"/>
  <c r="M56" i="11" s="1"/>
  <c r="H57" i="11"/>
  <c r="M57" i="11" s="1"/>
  <c r="H58" i="11"/>
  <c r="M58" i="11" s="1"/>
  <c r="H59" i="11"/>
  <c r="H50" i="11"/>
  <c r="M50" i="11" s="1"/>
  <c r="H38" i="11"/>
  <c r="H39" i="11"/>
  <c r="H40" i="11"/>
  <c r="H41" i="11"/>
  <c r="H42" i="11"/>
  <c r="H43" i="11"/>
  <c r="H44" i="11"/>
  <c r="H45" i="11"/>
  <c r="H46" i="11"/>
  <c r="H37" i="11"/>
  <c r="M26" i="1"/>
  <c r="H18" i="11"/>
  <c r="M18" i="11" s="1"/>
  <c r="H19" i="11"/>
  <c r="M19" i="11" s="1"/>
  <c r="H20" i="11"/>
  <c r="M20" i="11" s="1"/>
  <c r="H21" i="11"/>
  <c r="M21" i="11" s="1"/>
  <c r="H22" i="11"/>
  <c r="M22" i="11" s="1"/>
  <c r="H23" i="11"/>
  <c r="M23" i="11" s="1"/>
  <c r="H24" i="11"/>
  <c r="M24" i="11" s="1"/>
  <c r="H25" i="11"/>
  <c r="M25" i="11" s="1"/>
  <c r="H26" i="11"/>
  <c r="M26" i="11" s="1"/>
  <c r="H27" i="11"/>
  <c r="M27" i="11" s="1"/>
  <c r="H5" i="11"/>
  <c r="H6" i="11"/>
  <c r="H7" i="11"/>
  <c r="L7" i="11"/>
  <c r="H8" i="11"/>
  <c r="H9" i="11"/>
  <c r="L9" i="11"/>
  <c r="H10" i="11"/>
  <c r="H11" i="11"/>
  <c r="L11" i="11"/>
  <c r="H13" i="11"/>
  <c r="H14" i="11"/>
  <c r="C16" i="1"/>
  <c r="C17" i="1"/>
  <c r="C18" i="1"/>
  <c r="L38" i="11"/>
  <c r="L40" i="11"/>
  <c r="M40" i="11" s="1"/>
  <c r="L46" i="11"/>
  <c r="M46" i="11" s="1"/>
  <c r="M51" i="11"/>
  <c r="M52" i="11"/>
  <c r="M53" i="11"/>
  <c r="M54" i="11"/>
  <c r="M59" i="11"/>
  <c r="D15" i="1"/>
  <c r="D16" i="1"/>
  <c r="D17" i="1"/>
  <c r="D18" i="1"/>
  <c r="L68" i="11"/>
  <c r="L69" i="11"/>
  <c r="L70" i="11"/>
  <c r="L71" i="11"/>
  <c r="M71" i="11" s="1"/>
  <c r="L73" i="11"/>
  <c r="L74" i="11"/>
  <c r="L75" i="11"/>
  <c r="L77" i="11"/>
  <c r="M86" i="11"/>
  <c r="E15" i="1"/>
  <c r="E16" i="1"/>
  <c r="E17" i="1"/>
  <c r="E18" i="1"/>
  <c r="L100" i="11"/>
  <c r="M100" i="11" s="1"/>
  <c r="L101" i="11"/>
  <c r="L102" i="11"/>
  <c r="L104" i="11"/>
  <c r="L106" i="11"/>
  <c r="M106" i="11" s="1"/>
  <c r="M113" i="11"/>
  <c r="M115" i="11"/>
  <c r="M116" i="11"/>
  <c r="M117" i="11"/>
  <c r="M121" i="11"/>
  <c r="F15" i="1"/>
  <c r="F16" i="1"/>
  <c r="F17" i="1"/>
  <c r="F18" i="1"/>
  <c r="L131" i="11"/>
  <c r="L132" i="11"/>
  <c r="L134" i="11"/>
  <c r="M134" i="11" s="1"/>
  <c r="L135" i="11"/>
  <c r="L136" i="11"/>
  <c r="M136" i="11" s="1"/>
  <c r="L137" i="11"/>
  <c r="L139" i="11"/>
  <c r="M148" i="11"/>
  <c r="G15" i="1"/>
  <c r="G16" i="1"/>
  <c r="G17" i="1"/>
  <c r="G18" i="1"/>
  <c r="L162" i="11"/>
  <c r="M162" i="11" s="1"/>
  <c r="L164" i="11"/>
  <c r="L165" i="11"/>
  <c r="L166" i="11"/>
  <c r="L168" i="11"/>
  <c r="M168" i="11" s="1"/>
  <c r="L170" i="11"/>
  <c r="M170" i="11" s="1"/>
  <c r="M174" i="11"/>
  <c r="M175" i="11"/>
  <c r="M177" i="11"/>
  <c r="M178" i="11"/>
  <c r="M183" i="11"/>
  <c r="H15" i="1"/>
  <c r="H16" i="1"/>
  <c r="H17" i="1"/>
  <c r="H18" i="1"/>
  <c r="L192" i="11"/>
  <c r="L195" i="11"/>
  <c r="M195" i="11" s="1"/>
  <c r="L197" i="11"/>
  <c r="M197" i="11" s="1"/>
  <c r="L198" i="11"/>
  <c r="M198" i="11" s="1"/>
  <c r="L199" i="11"/>
  <c r="M210" i="11"/>
  <c r="M211" i="11"/>
  <c r="M212" i="11"/>
  <c r="M213" i="11"/>
  <c r="I15" i="1"/>
  <c r="I16" i="1"/>
  <c r="I17" i="1"/>
  <c r="I18" i="1"/>
  <c r="L224" i="11"/>
  <c r="M224" i="11" s="1"/>
  <c r="L225" i="11"/>
  <c r="M225" i="11" s="1"/>
  <c r="L226" i="11"/>
  <c r="L227" i="11"/>
  <c r="L228" i="11"/>
  <c r="M228" i="11" s="1"/>
  <c r="L229" i="11"/>
  <c r="L230" i="11"/>
  <c r="M230" i="11" s="1"/>
  <c r="L232" i="11"/>
  <c r="M232" i="11" s="1"/>
  <c r="M236" i="11"/>
  <c r="M237" i="11"/>
  <c r="M238" i="11"/>
  <c r="M239" i="11"/>
  <c r="M245" i="11"/>
  <c r="J15" i="1"/>
  <c r="J16" i="1"/>
  <c r="J17" i="1"/>
  <c r="J18" i="1"/>
  <c r="L254" i="11"/>
  <c r="L255" i="11"/>
  <c r="L256" i="11"/>
  <c r="L257" i="11"/>
  <c r="M257" i="11" s="1"/>
  <c r="L258" i="11"/>
  <c r="M258" i="11" s="1"/>
  <c r="L259" i="11"/>
  <c r="M259" i="11" s="1"/>
  <c r="L260" i="11"/>
  <c r="L261" i="11"/>
  <c r="L263" i="11"/>
  <c r="M272" i="11"/>
  <c r="M273" i="11"/>
  <c r="M274" i="11"/>
  <c r="K15" i="1"/>
  <c r="K16" i="1"/>
  <c r="K17" i="1"/>
  <c r="K18" i="1"/>
  <c r="L285" i="11"/>
  <c r="L287" i="11"/>
  <c r="M287" i="11" s="1"/>
  <c r="L288" i="11"/>
  <c r="L289" i="11"/>
  <c r="L291" i="11"/>
  <c r="L292" i="11"/>
  <c r="M292" i="11" s="1"/>
  <c r="M298" i="11"/>
  <c r="M299" i="11"/>
  <c r="M300" i="11"/>
  <c r="M301" i="11"/>
  <c r="M304" i="11"/>
  <c r="M307" i="11"/>
  <c r="L15" i="1"/>
  <c r="L16" i="1"/>
  <c r="L17" i="1"/>
  <c r="L18" i="1"/>
  <c r="M27" i="1"/>
  <c r="M28" i="1"/>
  <c r="M22" i="1"/>
  <c r="G107" i="9"/>
  <c r="G106" i="9"/>
  <c r="G105" i="9"/>
  <c r="G104" i="9"/>
  <c r="G103" i="9"/>
  <c r="G108" i="9"/>
  <c r="G96" i="9"/>
  <c r="G95" i="9"/>
  <c r="G94" i="9"/>
  <c r="G93" i="9"/>
  <c r="G92" i="9"/>
  <c r="G97" i="9"/>
  <c r="G85" i="9"/>
  <c r="G84" i="9"/>
  <c r="G83" i="9"/>
  <c r="G82" i="9"/>
  <c r="G81" i="9"/>
  <c r="G74" i="9"/>
  <c r="G73" i="9"/>
  <c r="G72" i="9"/>
  <c r="G71" i="9"/>
  <c r="G70" i="9"/>
  <c r="G75" i="9"/>
  <c r="G64" i="9"/>
  <c r="G63" i="9"/>
  <c r="G62" i="9"/>
  <c r="G61" i="9"/>
  <c r="G60" i="9"/>
  <c r="G59" i="9"/>
  <c r="G52" i="9"/>
  <c r="G51" i="9"/>
  <c r="G53" i="9"/>
  <c r="G50" i="9"/>
  <c r="G49" i="9"/>
  <c r="G48" i="9"/>
  <c r="G41" i="9"/>
  <c r="G40" i="9"/>
  <c r="G39" i="9"/>
  <c r="G38" i="9"/>
  <c r="G37" i="9"/>
  <c r="G42" i="9"/>
  <c r="A13" i="9"/>
  <c r="G30" i="9"/>
  <c r="G29" i="9"/>
  <c r="G28" i="9"/>
  <c r="G27" i="9"/>
  <c r="G26" i="9"/>
  <c r="G6" i="2"/>
  <c r="G7" i="2"/>
  <c r="G8" i="2"/>
  <c r="G9" i="2"/>
  <c r="G10" i="2"/>
  <c r="G11" i="2"/>
  <c r="F5" i="2"/>
  <c r="F6" i="2"/>
  <c r="F7" i="2"/>
  <c r="F8" i="2"/>
  <c r="F9" i="2"/>
  <c r="F10" i="2"/>
  <c r="F11" i="2"/>
  <c r="G86" i="9"/>
  <c r="G31" i="9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12" i="2"/>
  <c r="F13" i="2"/>
  <c r="F14" i="2"/>
  <c r="F15" i="2"/>
  <c r="F16" i="2"/>
  <c r="F17" i="2"/>
  <c r="F18" i="2"/>
  <c r="F19" i="2"/>
  <c r="F20" i="2"/>
  <c r="F21" i="2"/>
  <c r="F22" i="2"/>
  <c r="F23" i="2"/>
  <c r="F55" i="2"/>
  <c r="F81" i="2"/>
  <c r="F107" i="2"/>
  <c r="F133" i="2"/>
  <c r="F159" i="2"/>
  <c r="F185" i="2"/>
  <c r="F211" i="2"/>
  <c r="F237" i="2"/>
  <c r="J140" i="6"/>
  <c r="J141" i="6"/>
  <c r="J142" i="6"/>
  <c r="J143" i="6"/>
  <c r="J144" i="6"/>
  <c r="J145" i="6"/>
  <c r="J146" i="6"/>
  <c r="J147" i="6"/>
  <c r="J139" i="6"/>
  <c r="J125" i="6"/>
  <c r="J126" i="6"/>
  <c r="J127" i="6"/>
  <c r="J128" i="6"/>
  <c r="J129" i="6"/>
  <c r="J130" i="6"/>
  <c r="J131" i="6"/>
  <c r="J132" i="6"/>
  <c r="J124" i="6"/>
  <c r="J110" i="6"/>
  <c r="J111" i="6"/>
  <c r="J112" i="6"/>
  <c r="J113" i="6"/>
  <c r="J114" i="6"/>
  <c r="J115" i="6"/>
  <c r="J116" i="6"/>
  <c r="J117" i="6"/>
  <c r="J109" i="6"/>
  <c r="J95" i="6"/>
  <c r="J96" i="6"/>
  <c r="J97" i="6"/>
  <c r="J98" i="6"/>
  <c r="J99" i="6"/>
  <c r="J100" i="6"/>
  <c r="J101" i="6"/>
  <c r="J102" i="6"/>
  <c r="J94" i="6"/>
  <c r="J80" i="6"/>
  <c r="J81" i="6"/>
  <c r="J82" i="6"/>
  <c r="J83" i="6"/>
  <c r="J84" i="6"/>
  <c r="J85" i="6"/>
  <c r="J86" i="6"/>
  <c r="J87" i="6"/>
  <c r="J79" i="6"/>
  <c r="J65" i="6"/>
  <c r="J66" i="6"/>
  <c r="J67" i="6"/>
  <c r="J68" i="6"/>
  <c r="J69" i="6"/>
  <c r="J70" i="6"/>
  <c r="J71" i="6"/>
  <c r="J72" i="6"/>
  <c r="J64" i="6"/>
  <c r="J50" i="6"/>
  <c r="J51" i="6"/>
  <c r="J52" i="6"/>
  <c r="J53" i="6"/>
  <c r="J54" i="6"/>
  <c r="J55" i="6"/>
  <c r="J56" i="6"/>
  <c r="J57" i="6"/>
  <c r="J49" i="6"/>
  <c r="J35" i="6"/>
  <c r="J36" i="6"/>
  <c r="J37" i="6"/>
  <c r="J38" i="6"/>
  <c r="J39" i="6"/>
  <c r="J40" i="6"/>
  <c r="J41" i="6"/>
  <c r="J42" i="6"/>
  <c r="J34" i="6"/>
  <c r="J20" i="6"/>
  <c r="J21" i="6"/>
  <c r="J22" i="6"/>
  <c r="J23" i="6"/>
  <c r="J24" i="6"/>
  <c r="J25" i="6"/>
  <c r="J26" i="6"/>
  <c r="J27" i="6"/>
  <c r="J19" i="6"/>
  <c r="J6" i="6"/>
  <c r="J7" i="6"/>
  <c r="J8" i="6"/>
  <c r="J9" i="6"/>
  <c r="J10" i="6"/>
  <c r="J11" i="6"/>
  <c r="J12" i="6"/>
  <c r="J5" i="6"/>
  <c r="A272" i="8"/>
  <c r="A242" i="8"/>
  <c r="A212" i="8"/>
  <c r="A182" i="8"/>
  <c r="A152" i="8"/>
  <c r="A122" i="8"/>
  <c r="A92" i="8"/>
  <c r="A62" i="8"/>
  <c r="A32" i="8"/>
  <c r="A2" i="8"/>
  <c r="A2" i="9"/>
  <c r="A146" i="7"/>
  <c r="A130" i="7"/>
  <c r="A114" i="7"/>
  <c r="A98" i="7"/>
  <c r="A82" i="7"/>
  <c r="A66" i="7"/>
  <c r="A50" i="7"/>
  <c r="A34" i="7"/>
  <c r="A18" i="7"/>
  <c r="A2" i="7"/>
  <c r="A137" i="6"/>
  <c r="A122" i="6"/>
  <c r="A107" i="6"/>
  <c r="A92" i="6"/>
  <c r="A77" i="6"/>
  <c r="A62" i="6"/>
  <c r="A47" i="6"/>
  <c r="A32" i="6"/>
  <c r="A17" i="6"/>
  <c r="A2" i="6"/>
  <c r="A282" i="11"/>
  <c r="A251" i="11"/>
  <c r="A220" i="11"/>
  <c r="A189" i="11"/>
  <c r="A158" i="11"/>
  <c r="A127" i="11"/>
  <c r="A96" i="11"/>
  <c r="A65" i="11"/>
  <c r="A34" i="11"/>
  <c r="A2" i="11"/>
  <c r="A235" i="2"/>
  <c r="A209" i="2"/>
  <c r="A183" i="2"/>
  <c r="A157" i="2"/>
  <c r="A131" i="2"/>
  <c r="A105" i="2"/>
  <c r="A79" i="2"/>
  <c r="A53" i="2"/>
  <c r="A27" i="2"/>
  <c r="A2" i="2"/>
  <c r="J4" i="6"/>
  <c r="J13" i="6" s="1"/>
  <c r="C15" i="1" s="1"/>
  <c r="M15" i="1" s="1"/>
  <c r="F256" i="2"/>
  <c r="G256" i="2"/>
  <c r="F255" i="2"/>
  <c r="G255" i="2"/>
  <c r="F254" i="2"/>
  <c r="G254" i="2"/>
  <c r="F253" i="2"/>
  <c r="G253" i="2"/>
  <c r="F252" i="2"/>
  <c r="G252" i="2"/>
  <c r="F251" i="2"/>
  <c r="G251" i="2"/>
  <c r="F250" i="2"/>
  <c r="G250" i="2"/>
  <c r="F249" i="2"/>
  <c r="G249" i="2"/>
  <c r="F248" i="2"/>
  <c r="G248" i="2"/>
  <c r="F247" i="2"/>
  <c r="G247" i="2"/>
  <c r="F246" i="2"/>
  <c r="G246" i="2"/>
  <c r="F245" i="2"/>
  <c r="G245" i="2"/>
  <c r="F244" i="2"/>
  <c r="G244" i="2"/>
  <c r="F243" i="2"/>
  <c r="G243" i="2"/>
  <c r="F242" i="2"/>
  <c r="G242" i="2"/>
  <c r="F241" i="2"/>
  <c r="G241" i="2"/>
  <c r="F240" i="2"/>
  <c r="G240" i="2"/>
  <c r="G257" i="2" s="1"/>
  <c r="L13" i="1" s="1"/>
  <c r="F239" i="2"/>
  <c r="G239" i="2"/>
  <c r="F238" i="2"/>
  <c r="G238" i="2"/>
  <c r="G237" i="2"/>
  <c r="F230" i="2"/>
  <c r="G230" i="2"/>
  <c r="F229" i="2"/>
  <c r="G229" i="2"/>
  <c r="F228" i="2"/>
  <c r="G228" i="2"/>
  <c r="F227" i="2"/>
  <c r="G227" i="2"/>
  <c r="F226" i="2"/>
  <c r="G226" i="2"/>
  <c r="F225" i="2"/>
  <c r="G225" i="2"/>
  <c r="F224" i="2"/>
  <c r="G224" i="2"/>
  <c r="F223" i="2"/>
  <c r="G223" i="2"/>
  <c r="F222" i="2"/>
  <c r="G222" i="2"/>
  <c r="F221" i="2"/>
  <c r="G221" i="2"/>
  <c r="F220" i="2"/>
  <c r="G220" i="2"/>
  <c r="F219" i="2"/>
  <c r="G219" i="2"/>
  <c r="F218" i="2"/>
  <c r="G218" i="2"/>
  <c r="F217" i="2"/>
  <c r="G217" i="2"/>
  <c r="F216" i="2"/>
  <c r="G216" i="2"/>
  <c r="F215" i="2"/>
  <c r="G215" i="2"/>
  <c r="G231" i="2" s="1"/>
  <c r="K13" i="1" s="1"/>
  <c r="F214" i="2"/>
  <c r="G214" i="2"/>
  <c r="F213" i="2"/>
  <c r="G213" i="2"/>
  <c r="F212" i="2"/>
  <c r="G212" i="2"/>
  <c r="G211" i="2"/>
  <c r="F204" i="2"/>
  <c r="G204" i="2"/>
  <c r="F203" i="2"/>
  <c r="G203" i="2"/>
  <c r="F202" i="2"/>
  <c r="G202" i="2"/>
  <c r="F201" i="2"/>
  <c r="G201" i="2"/>
  <c r="F200" i="2"/>
  <c r="G200" i="2"/>
  <c r="F199" i="2"/>
  <c r="G199" i="2"/>
  <c r="F198" i="2"/>
  <c r="G198" i="2"/>
  <c r="F197" i="2"/>
  <c r="G197" i="2"/>
  <c r="F196" i="2"/>
  <c r="G196" i="2"/>
  <c r="F195" i="2"/>
  <c r="G195" i="2"/>
  <c r="F194" i="2"/>
  <c r="G194" i="2"/>
  <c r="F193" i="2"/>
  <c r="G193" i="2"/>
  <c r="F192" i="2"/>
  <c r="G192" i="2"/>
  <c r="F191" i="2"/>
  <c r="G191" i="2"/>
  <c r="F190" i="2"/>
  <c r="G190" i="2"/>
  <c r="F189" i="2"/>
  <c r="G189" i="2"/>
  <c r="F188" i="2"/>
  <c r="G188" i="2"/>
  <c r="F187" i="2"/>
  <c r="G187" i="2"/>
  <c r="F186" i="2"/>
  <c r="G186" i="2"/>
  <c r="G205" i="2" s="1"/>
  <c r="J13" i="1" s="1"/>
  <c r="G185" i="2"/>
  <c r="F178" i="2"/>
  <c r="G178" i="2"/>
  <c r="F177" i="2"/>
  <c r="G177" i="2"/>
  <c r="F176" i="2"/>
  <c r="G176" i="2"/>
  <c r="F175" i="2"/>
  <c r="G175" i="2"/>
  <c r="F174" i="2"/>
  <c r="G174" i="2"/>
  <c r="F173" i="2"/>
  <c r="G173" i="2"/>
  <c r="F172" i="2"/>
  <c r="G172" i="2"/>
  <c r="F171" i="2"/>
  <c r="G171" i="2"/>
  <c r="F170" i="2"/>
  <c r="G170" i="2"/>
  <c r="F169" i="2"/>
  <c r="G169" i="2"/>
  <c r="F168" i="2"/>
  <c r="G168" i="2"/>
  <c r="F167" i="2"/>
  <c r="G167" i="2"/>
  <c r="F166" i="2"/>
  <c r="G166" i="2"/>
  <c r="F165" i="2"/>
  <c r="G165" i="2"/>
  <c r="F164" i="2"/>
  <c r="G164" i="2"/>
  <c r="F163" i="2"/>
  <c r="G163" i="2"/>
  <c r="F162" i="2"/>
  <c r="G162" i="2"/>
  <c r="G179" i="2" s="1"/>
  <c r="I13" i="1" s="1"/>
  <c r="F161" i="2"/>
  <c r="G161" i="2"/>
  <c r="F160" i="2"/>
  <c r="G160" i="2"/>
  <c r="G159" i="2"/>
  <c r="F152" i="2"/>
  <c r="G152" i="2"/>
  <c r="F151" i="2"/>
  <c r="G151" i="2"/>
  <c r="F150" i="2"/>
  <c r="G150" i="2"/>
  <c r="F149" i="2"/>
  <c r="G149" i="2"/>
  <c r="F148" i="2"/>
  <c r="G148" i="2"/>
  <c r="F147" i="2"/>
  <c r="G147" i="2"/>
  <c r="F146" i="2"/>
  <c r="G146" i="2"/>
  <c r="F145" i="2"/>
  <c r="G145" i="2"/>
  <c r="F144" i="2"/>
  <c r="G144" i="2"/>
  <c r="F143" i="2"/>
  <c r="G143" i="2"/>
  <c r="F142" i="2"/>
  <c r="G142" i="2"/>
  <c r="F141" i="2"/>
  <c r="G141" i="2"/>
  <c r="F140" i="2"/>
  <c r="G140" i="2"/>
  <c r="F139" i="2"/>
  <c r="G139" i="2"/>
  <c r="F138" i="2"/>
  <c r="G138" i="2"/>
  <c r="F137" i="2"/>
  <c r="G137" i="2"/>
  <c r="F136" i="2"/>
  <c r="G136" i="2"/>
  <c r="F135" i="2"/>
  <c r="G135" i="2"/>
  <c r="F134" i="2"/>
  <c r="G134" i="2"/>
  <c r="G133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27" i="2" s="1"/>
  <c r="G13" i="1" s="1"/>
  <c r="G108" i="2"/>
  <c r="G107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75" i="2" s="1"/>
  <c r="E13" i="1" s="1"/>
  <c r="G60" i="2"/>
  <c r="G59" i="2"/>
  <c r="G58" i="2"/>
  <c r="G57" i="2"/>
  <c r="G56" i="2"/>
  <c r="G55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F319" i="11"/>
  <c r="F318" i="11"/>
  <c r="G153" i="2"/>
  <c r="H13" i="1" s="1"/>
  <c r="G101" i="2"/>
  <c r="F13" i="1" s="1"/>
  <c r="F275" i="8"/>
  <c r="F276" i="8"/>
  <c r="F277" i="8"/>
  <c r="F278" i="8"/>
  <c r="F279" i="8"/>
  <c r="F280" i="8"/>
  <c r="F281" i="8"/>
  <c r="F282" i="8"/>
  <c r="F283" i="8"/>
  <c r="F284" i="8"/>
  <c r="F287" i="8"/>
  <c r="F288" i="8"/>
  <c r="F289" i="8"/>
  <c r="F290" i="8"/>
  <c r="F291" i="8"/>
  <c r="F292" i="8"/>
  <c r="F293" i="8"/>
  <c r="F294" i="8"/>
  <c r="F295" i="8"/>
  <c r="F296" i="8"/>
  <c r="F245" i="8"/>
  <c r="F246" i="8"/>
  <c r="F247" i="8"/>
  <c r="F248" i="8"/>
  <c r="F249" i="8"/>
  <c r="F250" i="8"/>
  <c r="F251" i="8"/>
  <c r="F252" i="8"/>
  <c r="F253" i="8"/>
  <c r="F254" i="8"/>
  <c r="F257" i="8"/>
  <c r="F258" i="8"/>
  <c r="F259" i="8"/>
  <c r="F260" i="8"/>
  <c r="F261" i="8"/>
  <c r="F262" i="8"/>
  <c r="F263" i="8"/>
  <c r="F264" i="8"/>
  <c r="F265" i="8"/>
  <c r="F266" i="8"/>
  <c r="F215" i="8"/>
  <c r="F216" i="8"/>
  <c r="F217" i="8"/>
  <c r="F218" i="8"/>
  <c r="F219" i="8"/>
  <c r="F220" i="8"/>
  <c r="F221" i="8"/>
  <c r="F222" i="8"/>
  <c r="F223" i="8"/>
  <c r="F224" i="8"/>
  <c r="F227" i="8"/>
  <c r="F228" i="8"/>
  <c r="F229" i="8"/>
  <c r="F230" i="8"/>
  <c r="F231" i="8"/>
  <c r="F232" i="8"/>
  <c r="F233" i="8"/>
  <c r="F234" i="8"/>
  <c r="F235" i="8"/>
  <c r="F236" i="8"/>
  <c r="F185" i="8"/>
  <c r="F186" i="8"/>
  <c r="F187" i="8"/>
  <c r="F188" i="8"/>
  <c r="F189" i="8"/>
  <c r="F190" i="8"/>
  <c r="F191" i="8"/>
  <c r="F192" i="8"/>
  <c r="F193" i="8"/>
  <c r="F194" i="8"/>
  <c r="F197" i="8"/>
  <c r="F198" i="8"/>
  <c r="F199" i="8"/>
  <c r="F200" i="8"/>
  <c r="F201" i="8"/>
  <c r="F202" i="8"/>
  <c r="F203" i="8"/>
  <c r="F204" i="8"/>
  <c r="F205" i="8"/>
  <c r="F206" i="8"/>
  <c r="F155" i="8"/>
  <c r="F156" i="8"/>
  <c r="F157" i="8"/>
  <c r="F158" i="8"/>
  <c r="F159" i="8"/>
  <c r="F160" i="8"/>
  <c r="F161" i="8"/>
  <c r="F162" i="8"/>
  <c r="F163" i="8"/>
  <c r="F164" i="8"/>
  <c r="F167" i="8"/>
  <c r="F168" i="8"/>
  <c r="F169" i="8"/>
  <c r="F170" i="8"/>
  <c r="F171" i="8"/>
  <c r="F172" i="8"/>
  <c r="F173" i="8"/>
  <c r="F174" i="8"/>
  <c r="F175" i="8"/>
  <c r="F176" i="8"/>
  <c r="F125" i="8"/>
  <c r="F126" i="8"/>
  <c r="F127" i="8"/>
  <c r="F128" i="8"/>
  <c r="F129" i="8"/>
  <c r="F130" i="8"/>
  <c r="F131" i="8"/>
  <c r="F132" i="8"/>
  <c r="F133" i="8"/>
  <c r="F134" i="8"/>
  <c r="F137" i="8"/>
  <c r="F138" i="8"/>
  <c r="F139" i="8"/>
  <c r="F140" i="8"/>
  <c r="F141" i="8"/>
  <c r="F142" i="8"/>
  <c r="F143" i="8"/>
  <c r="F144" i="8"/>
  <c r="F145" i="8"/>
  <c r="F146" i="8"/>
  <c r="F95" i="8"/>
  <c r="F96" i="8"/>
  <c r="F97" i="8"/>
  <c r="F98" i="8"/>
  <c r="F99" i="8"/>
  <c r="F100" i="8"/>
  <c r="F101" i="8"/>
  <c r="F102" i="8"/>
  <c r="F103" i="8"/>
  <c r="F104" i="8"/>
  <c r="F107" i="8"/>
  <c r="F108" i="8"/>
  <c r="F109" i="8"/>
  <c r="F110" i="8"/>
  <c r="F111" i="8"/>
  <c r="F112" i="8"/>
  <c r="F113" i="8"/>
  <c r="F114" i="8"/>
  <c r="F115" i="8"/>
  <c r="F116" i="8"/>
  <c r="F65" i="8"/>
  <c r="F66" i="8"/>
  <c r="F67" i="8"/>
  <c r="F68" i="8"/>
  <c r="F69" i="8"/>
  <c r="F70" i="8"/>
  <c r="F71" i="8"/>
  <c r="F72" i="8"/>
  <c r="F73" i="8"/>
  <c r="F74" i="8"/>
  <c r="F77" i="8"/>
  <c r="F78" i="8"/>
  <c r="F79" i="8"/>
  <c r="F80" i="8"/>
  <c r="F81" i="8"/>
  <c r="F82" i="8"/>
  <c r="F83" i="8"/>
  <c r="F84" i="8"/>
  <c r="F85" i="8"/>
  <c r="F86" i="8"/>
  <c r="F35" i="8"/>
  <c r="F36" i="8"/>
  <c r="F37" i="8"/>
  <c r="F38" i="8"/>
  <c r="F39" i="8"/>
  <c r="F40" i="8"/>
  <c r="F41" i="8"/>
  <c r="F42" i="8"/>
  <c r="F43" i="8"/>
  <c r="F44" i="8"/>
  <c r="F47" i="8"/>
  <c r="F48" i="8"/>
  <c r="F49" i="8"/>
  <c r="F50" i="8"/>
  <c r="F51" i="8"/>
  <c r="F52" i="8"/>
  <c r="F53" i="8"/>
  <c r="F54" i="8"/>
  <c r="F55" i="8"/>
  <c r="F56" i="8"/>
  <c r="G19" i="9"/>
  <c r="G18" i="9"/>
  <c r="G17" i="9"/>
  <c r="G16" i="9"/>
  <c r="G15" i="9"/>
  <c r="G4" i="9"/>
  <c r="G5" i="9"/>
  <c r="G6" i="9"/>
  <c r="G7" i="9"/>
  <c r="G8" i="9"/>
  <c r="G148" i="7"/>
  <c r="G149" i="7"/>
  <c r="G150" i="7"/>
  <c r="G151" i="7"/>
  <c r="G152" i="7"/>
  <c r="G153" i="7"/>
  <c r="G154" i="7"/>
  <c r="G155" i="7"/>
  <c r="G156" i="7"/>
  <c r="G157" i="7"/>
  <c r="G132" i="7"/>
  <c r="G133" i="7"/>
  <c r="G134" i="7"/>
  <c r="G135" i="7"/>
  <c r="G136" i="7"/>
  <c r="G137" i="7"/>
  <c r="G138" i="7"/>
  <c r="G139" i="7"/>
  <c r="G140" i="7"/>
  <c r="G141" i="7"/>
  <c r="G116" i="7"/>
  <c r="G117" i="7"/>
  <c r="G118" i="7"/>
  <c r="G119" i="7"/>
  <c r="G120" i="7"/>
  <c r="G121" i="7"/>
  <c r="G122" i="7"/>
  <c r="G123" i="7"/>
  <c r="G124" i="7"/>
  <c r="G125" i="7"/>
  <c r="G100" i="7"/>
  <c r="G101" i="7"/>
  <c r="G102" i="7"/>
  <c r="G103" i="7"/>
  <c r="G104" i="7"/>
  <c r="G105" i="7"/>
  <c r="G106" i="7"/>
  <c r="G107" i="7"/>
  <c r="G108" i="7"/>
  <c r="G109" i="7"/>
  <c r="G84" i="7"/>
  <c r="G85" i="7"/>
  <c r="G86" i="7"/>
  <c r="G87" i="7"/>
  <c r="G88" i="7"/>
  <c r="G89" i="7"/>
  <c r="G90" i="7"/>
  <c r="G91" i="7"/>
  <c r="G92" i="7"/>
  <c r="G93" i="7"/>
  <c r="G68" i="7"/>
  <c r="G69" i="7"/>
  <c r="G70" i="7"/>
  <c r="G71" i="7"/>
  <c r="G72" i="7"/>
  <c r="G73" i="7"/>
  <c r="G74" i="7"/>
  <c r="G75" i="7"/>
  <c r="G76" i="7"/>
  <c r="G77" i="7"/>
  <c r="G52" i="7"/>
  <c r="G53" i="7"/>
  <c r="G54" i="7"/>
  <c r="G55" i="7"/>
  <c r="G56" i="7"/>
  <c r="G57" i="7"/>
  <c r="G58" i="7"/>
  <c r="G59" i="7"/>
  <c r="G60" i="7"/>
  <c r="G61" i="7"/>
  <c r="G36" i="7"/>
  <c r="G37" i="7"/>
  <c r="G38" i="7"/>
  <c r="G39" i="7"/>
  <c r="G40" i="7"/>
  <c r="G41" i="7"/>
  <c r="G42" i="7"/>
  <c r="G43" i="7"/>
  <c r="G44" i="7"/>
  <c r="G45" i="7"/>
  <c r="G20" i="7"/>
  <c r="G21" i="7"/>
  <c r="G22" i="7"/>
  <c r="G23" i="7"/>
  <c r="G24" i="7"/>
  <c r="G25" i="7"/>
  <c r="G26" i="7"/>
  <c r="G27" i="7"/>
  <c r="G28" i="7"/>
  <c r="G29" i="7"/>
  <c r="G23" i="2"/>
  <c r="F18" i="8"/>
  <c r="F19" i="8"/>
  <c r="F20" i="8"/>
  <c r="F21" i="8"/>
  <c r="F22" i="8"/>
  <c r="F23" i="8"/>
  <c r="F24" i="8"/>
  <c r="F25" i="8"/>
  <c r="F26" i="8"/>
  <c r="F17" i="8"/>
  <c r="F6" i="8"/>
  <c r="F7" i="8"/>
  <c r="F8" i="8"/>
  <c r="F9" i="8"/>
  <c r="F10" i="8"/>
  <c r="F11" i="8"/>
  <c r="F12" i="8"/>
  <c r="F13" i="8"/>
  <c r="F14" i="8"/>
  <c r="F5" i="8"/>
  <c r="G5" i="7"/>
  <c r="G6" i="7"/>
  <c r="G7" i="7"/>
  <c r="G8" i="7"/>
  <c r="G9" i="7"/>
  <c r="G10" i="7"/>
  <c r="G11" i="7"/>
  <c r="G12" i="7"/>
  <c r="G13" i="7"/>
  <c r="G4" i="7"/>
  <c r="G5" i="2"/>
  <c r="G12" i="2"/>
  <c r="G13" i="2"/>
  <c r="G14" i="2"/>
  <c r="G15" i="2"/>
  <c r="G16" i="2"/>
  <c r="G17" i="2"/>
  <c r="G18" i="2"/>
  <c r="G19" i="2"/>
  <c r="G20" i="2"/>
  <c r="G21" i="2"/>
  <c r="G22" i="2"/>
  <c r="C45" i="1"/>
  <c r="C44" i="1"/>
  <c r="C43" i="1"/>
  <c r="C42" i="1"/>
  <c r="C41" i="1"/>
  <c r="C40" i="1"/>
  <c r="C39" i="1"/>
  <c r="C38" i="1"/>
  <c r="C37" i="1"/>
  <c r="C36" i="1"/>
  <c r="F33" i="1"/>
  <c r="G33" i="1"/>
  <c r="H33" i="1"/>
  <c r="I33" i="1"/>
  <c r="J33" i="1"/>
  <c r="K33" i="1"/>
  <c r="L33" i="1"/>
  <c r="E33" i="1"/>
  <c r="D33" i="1"/>
  <c r="C33" i="1"/>
  <c r="G20" i="9"/>
  <c r="G9" i="9"/>
  <c r="F195" i="8"/>
  <c r="F57" i="8"/>
  <c r="F147" i="8"/>
  <c r="F255" i="8"/>
  <c r="F15" i="8"/>
  <c r="F75" i="8"/>
  <c r="F105" i="8"/>
  <c r="F177" i="8"/>
  <c r="F207" i="8"/>
  <c r="F208" i="8"/>
  <c r="F267" i="8"/>
  <c r="F45" i="8"/>
  <c r="F237" i="8"/>
  <c r="F87" i="8"/>
  <c r="F285" i="8"/>
  <c r="F27" i="8"/>
  <c r="F117" i="8"/>
  <c r="F135" i="8"/>
  <c r="F165" i="8"/>
  <c r="F225" i="8"/>
  <c r="F297" i="8"/>
  <c r="G62" i="7"/>
  <c r="G14" i="7"/>
  <c r="G46" i="7"/>
  <c r="G110" i="7"/>
  <c r="G126" i="7"/>
  <c r="G30" i="7"/>
  <c r="G94" i="7"/>
  <c r="G158" i="7"/>
  <c r="G78" i="7"/>
  <c r="G142" i="7"/>
  <c r="J148" i="6"/>
  <c r="J58" i="6"/>
  <c r="J88" i="6"/>
  <c r="J73" i="6"/>
  <c r="J28" i="6"/>
  <c r="J43" i="6"/>
  <c r="J118" i="6"/>
  <c r="J133" i="6"/>
  <c r="J103" i="6"/>
  <c r="M17" i="1"/>
  <c r="F118" i="8"/>
  <c r="F298" i="8"/>
  <c r="F28" i="8"/>
  <c r="F58" i="8"/>
  <c r="F148" i="8"/>
  <c r="F88" i="8"/>
  <c r="F268" i="8"/>
  <c r="F238" i="8"/>
  <c r="F178" i="8"/>
  <c r="M16" i="1"/>
  <c r="M18" i="1"/>
  <c r="M293" i="11" l="1"/>
  <c r="M169" i="11"/>
  <c r="M44" i="11"/>
  <c r="M201" i="11"/>
  <c r="M76" i="11"/>
  <c r="M133" i="11"/>
  <c r="M130" i="11"/>
  <c r="M231" i="11"/>
  <c r="G49" i="2"/>
  <c r="D13" i="1" s="1"/>
  <c r="G24" i="2"/>
  <c r="C13" i="1" s="1"/>
  <c r="M256" i="11"/>
  <c r="M229" i="11"/>
  <c r="M194" i="11"/>
  <c r="M167" i="11"/>
  <c r="M132" i="11"/>
  <c r="M263" i="11"/>
  <c r="M74" i="11"/>
  <c r="M11" i="11"/>
  <c r="M6" i="11"/>
  <c r="M193" i="11"/>
  <c r="M101" i="11"/>
  <c r="M255" i="11"/>
  <c r="M192" i="11"/>
  <c r="M166" i="11"/>
  <c r="M10" i="11"/>
  <c r="M260" i="11"/>
  <c r="M254" i="11"/>
  <c r="M223" i="11"/>
  <c r="M139" i="11"/>
  <c r="M99" i="11"/>
  <c r="M73" i="11"/>
  <c r="M135" i="11"/>
  <c r="M72" i="11"/>
  <c r="M107" i="11"/>
  <c r="M291" i="11"/>
  <c r="M285" i="11"/>
  <c r="M131" i="11"/>
  <c r="M105" i="11"/>
  <c r="M28" i="11"/>
  <c r="M8" i="11"/>
  <c r="M70" i="11"/>
  <c r="M9" i="11"/>
  <c r="M77" i="11"/>
  <c r="M69" i="11"/>
  <c r="M104" i="11"/>
  <c r="M42" i="11"/>
  <c r="M138" i="11"/>
  <c r="M165" i="11"/>
  <c r="M200" i="11"/>
  <c r="M227" i="11"/>
  <c r="M262" i="11"/>
  <c r="M289" i="11"/>
  <c r="M41" i="11"/>
  <c r="M91" i="11"/>
  <c r="M43" i="11"/>
  <c r="M68" i="11"/>
  <c r="M14" i="11"/>
  <c r="M75" i="11"/>
  <c r="M102" i="11"/>
  <c r="M108" i="11"/>
  <c r="M38" i="11"/>
  <c r="M7" i="11"/>
  <c r="M153" i="11"/>
  <c r="M215" i="11"/>
  <c r="M277" i="11"/>
  <c r="M122" i="11"/>
  <c r="M137" i="11"/>
  <c r="M164" i="11"/>
  <c r="M184" i="11"/>
  <c r="M199" i="11"/>
  <c r="M226" i="11"/>
  <c r="M246" i="11"/>
  <c r="M261" i="11"/>
  <c r="M288" i="11"/>
  <c r="M308" i="11"/>
  <c r="M13" i="11"/>
  <c r="M60" i="11"/>
  <c r="M5" i="11"/>
  <c r="M103" i="11"/>
  <c r="M45" i="11"/>
  <c r="M37" i="11"/>
  <c r="M13" i="1" l="1"/>
  <c r="M295" i="11"/>
  <c r="M309" i="11" s="1"/>
  <c r="L14" i="1" s="1"/>
  <c r="L19" i="1" s="1"/>
  <c r="M264" i="11"/>
  <c r="M278" i="11" s="1"/>
  <c r="K14" i="1" s="1"/>
  <c r="K19" i="1" s="1"/>
  <c r="M233" i="11"/>
  <c r="M247" i="11" s="1"/>
  <c r="J14" i="1" s="1"/>
  <c r="J19" i="1" s="1"/>
  <c r="M202" i="11"/>
  <c r="M216" i="11" s="1"/>
  <c r="I14" i="1" s="1"/>
  <c r="I19" i="1" s="1"/>
  <c r="M109" i="11"/>
  <c r="M123" i="11" s="1"/>
  <c r="F14" i="1" s="1"/>
  <c r="F19" i="1" s="1"/>
  <c r="F20" i="1" s="1"/>
  <c r="F21" i="1" s="1"/>
  <c r="F23" i="1" s="1"/>
  <c r="M78" i="11"/>
  <c r="M92" i="11" s="1"/>
  <c r="E14" i="1" s="1"/>
  <c r="E19" i="1" s="1"/>
  <c r="E20" i="1" s="1"/>
  <c r="E21" i="1" s="1"/>
  <c r="E23" i="1" s="1"/>
  <c r="M15" i="11"/>
  <c r="M29" i="11" s="1"/>
  <c r="C14" i="1" s="1"/>
  <c r="C19" i="1" s="1"/>
  <c r="C20" i="1" s="1"/>
  <c r="C21" i="1" s="1"/>
  <c r="C23" i="1" s="1"/>
  <c r="M171" i="11"/>
  <c r="M185" i="11" s="1"/>
  <c r="H14" i="1" s="1"/>
  <c r="M47" i="11"/>
  <c r="M61" i="11" s="1"/>
  <c r="D14" i="1" s="1"/>
  <c r="D19" i="1" s="1"/>
  <c r="D20" i="1" s="1"/>
  <c r="M140" i="11"/>
  <c r="M154" i="11" s="1"/>
  <c r="G14" i="1" s="1"/>
  <c r="G19" i="1" s="1"/>
  <c r="H19" i="1" l="1"/>
  <c r="H20" i="1" s="1"/>
  <c r="H21" i="1" s="1"/>
  <c r="H23" i="1" s="1"/>
  <c r="M14" i="1"/>
  <c r="G20" i="1"/>
  <c r="G21" i="1" s="1"/>
  <c r="G23" i="1" s="1"/>
  <c r="I20" i="1"/>
  <c r="I21" i="1" s="1"/>
  <c r="I23" i="1" s="1"/>
  <c r="K20" i="1"/>
  <c r="K21" i="1" s="1"/>
  <c r="K23" i="1" s="1"/>
  <c r="J20" i="1"/>
  <c r="J21" i="1" s="1"/>
  <c r="J23" i="1" s="1"/>
  <c r="L20" i="1"/>
  <c r="L21" i="1" s="1"/>
  <c r="L23" i="1" s="1"/>
  <c r="D21" i="1"/>
  <c r="M19" i="1" l="1"/>
  <c r="M20" i="1"/>
  <c r="M21" i="1"/>
  <c r="D23" i="1"/>
  <c r="C29" i="1" l="1"/>
  <c r="E58" i="1" s="1"/>
  <c r="C62" i="1"/>
  <c r="C63" i="1" s="1"/>
  <c r="M23" i="1"/>
  <c r="C61" i="1"/>
  <c r="E57" i="1" l="1"/>
  <c r="C30" i="1"/>
  <c r="M30" i="1" s="1"/>
  <c r="E59" i="1"/>
  <c r="E34" i="1" l="1"/>
  <c r="D38" i="1" s="1"/>
  <c r="J34" i="1"/>
  <c r="D43" i="1" s="1"/>
  <c r="F34" i="1"/>
  <c r="D39" i="1" s="1"/>
  <c r="K34" i="1"/>
  <c r="D44" i="1" s="1"/>
  <c r="C34" i="1"/>
  <c r="D36" i="1" s="1"/>
  <c r="M31" i="1"/>
  <c r="G34" i="1"/>
  <c r="D40" i="1" s="1"/>
  <c r="L34" i="1"/>
  <c r="D45" i="1" s="1"/>
  <c r="D34" i="1"/>
  <c r="D37" i="1" s="1"/>
  <c r="H34" i="1"/>
  <c r="D41" i="1" s="1"/>
  <c r="I34" i="1"/>
  <c r="D42" i="1" s="1"/>
</calcChain>
</file>

<file path=xl/sharedStrings.xml><?xml version="1.0" encoding="utf-8"?>
<sst xmlns="http://schemas.openxmlformats.org/spreadsheetml/2006/main" count="2152" uniqueCount="335">
  <si>
    <t xml:space="preserve">Estimated budget - Summary </t>
  </si>
  <si>
    <t>Grant agreement reference:</t>
  </si>
  <si>
    <t>Please read before completing the Estimated budget:</t>
  </si>
  <si>
    <t>1.The estimated budget will serve for EFSA to determine the amount of EFSA grant, using the amount of eligible costs as a basis to which co-financing rate will be applied.</t>
  </si>
  <si>
    <t>2.The estimated budget must be in balance, therefore total project costs must equal the total project income.</t>
  </si>
  <si>
    <t>Item</t>
  </si>
  <si>
    <t>Cost category</t>
  </si>
  <si>
    <t>Applicant</t>
  </si>
  <si>
    <t>Partner 1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</si>
  <si>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</si>
  <si>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</si>
  <si>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</si>
  <si>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</si>
  <si>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</si>
  <si>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</si>
  <si>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</si>
  <si>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</si>
  <si>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Totals</t>
  </si>
  <si>
    <t>A.1</t>
  </si>
  <si>
    <t>Costs of personnel</t>
  </si>
  <si>
    <t>A.2</t>
  </si>
  <si>
    <t>Travel costs and subsistance allowances</t>
  </si>
  <si>
    <t>A.3</t>
  </si>
  <si>
    <t>Depreciation costs of equipment or other assets</t>
  </si>
  <si>
    <t>A.4</t>
  </si>
  <si>
    <t>Consumables &amp; supplies</t>
  </si>
  <si>
    <t>A.5</t>
  </si>
  <si>
    <t xml:space="preserve">Subcontracting </t>
  </si>
  <si>
    <t>A.6</t>
  </si>
  <si>
    <t xml:space="preserve">Miscellaneous costs </t>
  </si>
  <si>
    <t>A</t>
  </si>
  <si>
    <t>Eligible direct costs</t>
  </si>
  <si>
    <t>B</t>
  </si>
  <si>
    <t>Eligible indirect costs</t>
  </si>
  <si>
    <t>Total eligible costs</t>
  </si>
  <si>
    <t>X</t>
  </si>
  <si>
    <t>Ineligible costs</t>
  </si>
  <si>
    <t>[to be completed"number"]</t>
  </si>
  <si>
    <t>Total project costs (eligible + ineligible)</t>
  </si>
  <si>
    <t>Income</t>
  </si>
  <si>
    <t>E.1</t>
  </si>
  <si>
    <t>Co-financing from Applicant / Consortium</t>
  </si>
  <si>
    <t>E.3</t>
  </si>
  <si>
    <t>Contribution from other public bodies</t>
  </si>
  <si>
    <t>E.4</t>
  </si>
  <si>
    <t xml:space="preserve">Any revenue generated by the project </t>
  </si>
  <si>
    <t>Grant requested from EFSA</t>
  </si>
  <si>
    <t>E.2</t>
  </si>
  <si>
    <t>Amount granted by EFSA</t>
  </si>
  <si>
    <t>E</t>
  </si>
  <si>
    <t>For EFSA internal purposes: estimated EFSA grant distribution per partner</t>
  </si>
  <si>
    <t xml:space="preserve"> </t>
  </si>
  <si>
    <t>DATA to be completed by AM</t>
  </si>
  <si>
    <t>TESTING AREA</t>
  </si>
  <si>
    <t>DATA collected from this table for 'IF' functions</t>
  </si>
  <si>
    <t>M21-SUM(C24:L24)-SUM(C29:L30)</t>
  </si>
  <si>
    <t>Project cost sum - contribution from partners and others</t>
  </si>
  <si>
    <t>M21*C52</t>
  </si>
  <si>
    <t>Project cost sum * EFSA contribution %</t>
  </si>
  <si>
    <t>Min = C52 or C53</t>
  </si>
  <si>
    <t>Minimum is EFSA Contribution % or max amount?</t>
  </si>
  <si>
    <t>Estimated budget - Item A.1 - Costs of personnel</t>
  </si>
  <si>
    <t>No.</t>
  </si>
  <si>
    <t>Name of staff member</t>
  </si>
  <si>
    <t>Country</t>
  </si>
  <si>
    <t>Position/Function</t>
  </si>
  <si>
    <t xml:space="preserve">Number of days on project (b) </t>
  </si>
  <si>
    <t>Unit cost per day (a)</t>
  </si>
  <si>
    <t>Eligible costs                                      (c)=(a)x(b)</t>
  </si>
  <si>
    <t>1</t>
  </si>
  <si>
    <t>[to be completed"text"]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</si>
  <si>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</si>
  <si>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</si>
  <si>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</si>
  <si>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</si>
  <si>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</si>
  <si>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</si>
  <si>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</si>
  <si>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</si>
  <si>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</si>
  <si>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</si>
  <si>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</si>
  <si>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</si>
  <si>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</si>
  <si>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</si>
  <si>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</si>
  <si>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</si>
  <si>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</si>
  <si>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</si>
  <si>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</si>
  <si>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Total:</t>
  </si>
  <si>
    <t>Austria</t>
  </si>
  <si>
    <t>Manager</t>
  </si>
  <si>
    <t>Belgium</t>
  </si>
  <si>
    <t>Researcher
Teacher
Trainer</t>
  </si>
  <si>
    <t>Bulgaria</t>
  </si>
  <si>
    <t>Technical</t>
  </si>
  <si>
    <t>Croatia</t>
  </si>
  <si>
    <t>Administrative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</si>
  <si>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</si>
  <si>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</si>
  <si>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</si>
  <si>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</si>
  <si>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</si>
  <si>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</si>
  <si>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</si>
  <si>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</si>
  <si>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</si>
  <si>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</si>
  <si>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</si>
  <si>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</si>
  <si>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</si>
  <si>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</si>
  <si>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</si>
  <si>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</si>
  <si>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</si>
  <si>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</si>
  <si>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</si>
  <si>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</si>
  <si>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</si>
  <si>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</si>
  <si>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</si>
  <si>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</si>
  <si>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</si>
  <si>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</si>
  <si>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AustriaManager</t>
  </si>
  <si>
    <t>BelgiumManager</t>
  </si>
  <si>
    <t>BulgariaManager</t>
  </si>
  <si>
    <t>CroatiaManager</t>
  </si>
  <si>
    <t>CyprusManager</t>
  </si>
  <si>
    <t>Czech RepublicManager</t>
  </si>
  <si>
    <t>DenmarkManager</t>
  </si>
  <si>
    <t>EstoniaManager</t>
  </si>
  <si>
    <t>FinlandManager</t>
  </si>
  <si>
    <t>FranceManager</t>
  </si>
  <si>
    <t>GermanyManager</t>
  </si>
  <si>
    <t>GreeceManager</t>
  </si>
  <si>
    <t>HungaryManager</t>
  </si>
  <si>
    <t>IrelandManager</t>
  </si>
  <si>
    <t>ItalyManager</t>
  </si>
  <si>
    <t>LatviaManager</t>
  </si>
  <si>
    <t>LithuaniaManager</t>
  </si>
  <si>
    <t>LuxembourgManager</t>
  </si>
  <si>
    <t>MaltaManager</t>
  </si>
  <si>
    <t>NetherlandsManager</t>
  </si>
  <si>
    <t>PolandManager</t>
  </si>
  <si>
    <t>PortugalManager</t>
  </si>
  <si>
    <t>RomaniaManager</t>
  </si>
  <si>
    <t>SlovakiaManager</t>
  </si>
  <si>
    <t>SloveniaManager</t>
  </si>
  <si>
    <t>SpainManager</t>
  </si>
  <si>
    <t>SwedenManager</t>
  </si>
  <si>
    <t>AustriaResearcher
Teacher
Trainer</t>
  </si>
  <si>
    <t>BelgiumResearcher
Teacher
Trainer</t>
  </si>
  <si>
    <t>BulgariaResearcher
Teacher
Trainer</t>
  </si>
  <si>
    <t>CroatiaResearcher
Teacher
Trainer</t>
  </si>
  <si>
    <t>CyprusResearcher
Teacher
Trainer</t>
  </si>
  <si>
    <t>Czech RepublicResearcher
Teacher
Trainer</t>
  </si>
  <si>
    <t>DenmarkResearcher
Teacher
Trainer</t>
  </si>
  <si>
    <t>EstoniaResearcher
Teacher
Trainer</t>
  </si>
  <si>
    <t>FinlandResearcher
Teacher
Trainer</t>
  </si>
  <si>
    <t>FranceResearcher
Teacher
Trainer</t>
  </si>
  <si>
    <t>GermanyResearcher
Teacher
Trainer</t>
  </si>
  <si>
    <t>GreeceResearcher
Teacher
Trainer</t>
  </si>
  <si>
    <t>HungaryResearcher
Teacher
Trainer</t>
  </si>
  <si>
    <t>IrelandResearcher
Teacher
Trainer</t>
  </si>
  <si>
    <t>ItalyResearcher
Teacher
Trainer</t>
  </si>
  <si>
    <t>LatviaResearcher
Teacher
Trainer</t>
  </si>
  <si>
    <t>LithuaniaResearcher
Teacher
Trainer</t>
  </si>
  <si>
    <t>LuxembourgResearcher
Teacher
Trainer</t>
  </si>
  <si>
    <t>MaltaResearcher
Teacher
Trainer</t>
  </si>
  <si>
    <t>NetherlandsResearcher
Teacher
Trainer</t>
  </si>
  <si>
    <t>PolandResearcher
Teacher
Trainer</t>
  </si>
  <si>
    <t>PortugalResearcher
Teacher
Trainer</t>
  </si>
  <si>
    <t>RomaniaResearcher
Teacher
Trainer</t>
  </si>
  <si>
    <t>SlovakiaResearcher
Teacher
Trainer</t>
  </si>
  <si>
    <t>SloveniaResearcher
Teacher
Trainer</t>
  </si>
  <si>
    <t>SpainResearcher
Teacher
Trainer</t>
  </si>
  <si>
    <t>SwedenResearcher
Teacher
Trainer</t>
  </si>
  <si>
    <t>AustriaTechnical</t>
  </si>
  <si>
    <t>BelgiumTechnical</t>
  </si>
  <si>
    <t>BulgariaTechnical</t>
  </si>
  <si>
    <t>CroatiaTechnical</t>
  </si>
  <si>
    <t>CyprusTechnical</t>
  </si>
  <si>
    <t>Czech RepublicTechnical</t>
  </si>
  <si>
    <t>DenmarkTechnical</t>
  </si>
  <si>
    <t>EstoniaTechnical</t>
  </si>
  <si>
    <t>FinlandTechnical</t>
  </si>
  <si>
    <t>FranceTechnical</t>
  </si>
  <si>
    <t>GermanyTechnical</t>
  </si>
  <si>
    <t>GreeceTechnical</t>
  </si>
  <si>
    <t>HungaryTechnical</t>
  </si>
  <si>
    <t>IrelandTechnical</t>
  </si>
  <si>
    <t>ItalyTechnical</t>
  </si>
  <si>
    <t>LatviaTechnical</t>
  </si>
  <si>
    <t>LithuaniaTechnical</t>
  </si>
  <si>
    <t>LuxembourgTechnical</t>
  </si>
  <si>
    <t>MaltaTechnical</t>
  </si>
  <si>
    <t>NetherlandsTechnical</t>
  </si>
  <si>
    <t>PolandTechnical</t>
  </si>
  <si>
    <t>PortugalTechnical</t>
  </si>
  <si>
    <t>RomaniaTechnical</t>
  </si>
  <si>
    <t>SlovakiaTechnical</t>
  </si>
  <si>
    <t>SloveniaTechnical</t>
  </si>
  <si>
    <t>SpainTechnical</t>
  </si>
  <si>
    <t>SwedenTechnical</t>
  </si>
  <si>
    <t>AustriaAdministrative</t>
  </si>
  <si>
    <t>BelgiumAdministrative</t>
  </si>
  <si>
    <t>BulgariaAdministrative</t>
  </si>
  <si>
    <t>CroatiaAdministrative</t>
  </si>
  <si>
    <t>CyprusAdministrative</t>
  </si>
  <si>
    <t>Czech RepublicAdministrative</t>
  </si>
  <si>
    <t>DenmarkAdministrative</t>
  </si>
  <si>
    <t>EstoniaAdministrative</t>
  </si>
  <si>
    <t>FinlandAdministrative</t>
  </si>
  <si>
    <t>FranceAdministrative</t>
  </si>
  <si>
    <t>GermanyAdministrative</t>
  </si>
  <si>
    <t>GreeceAdministrative</t>
  </si>
  <si>
    <t>HungaryAdministrative</t>
  </si>
  <si>
    <t>IrelandAdministrative</t>
  </si>
  <si>
    <t>ItalyAdministrative</t>
  </si>
  <si>
    <t>LatviaAdministrative</t>
  </si>
  <si>
    <t>LithuaniaAdministrative</t>
  </si>
  <si>
    <t>LuxembourgAdministrative</t>
  </si>
  <si>
    <t>MaltaAdministrative</t>
  </si>
  <si>
    <t>NetherlandsAdministrative</t>
  </si>
  <si>
    <t>PolandAdministrative</t>
  </si>
  <si>
    <t>PortugalAdministrative</t>
  </si>
  <si>
    <t>RomaniaAdministrative</t>
  </si>
  <si>
    <t>SlovakiaAdministrative</t>
  </si>
  <si>
    <t>SloveniaAdministrative</t>
  </si>
  <si>
    <t>SpainAdministrative</t>
  </si>
  <si>
    <t>SwedenAdministrative</t>
  </si>
  <si>
    <t xml:space="preserve">Estimated budget - Item A.2 - Travel costs and subsistance allowances                                                                                  </t>
  </si>
  <si>
    <t>Name of person employed by leader or partner organisations going on mission, if known</t>
  </si>
  <si>
    <t>Purpose of mission</t>
  </si>
  <si>
    <t>City of departure</t>
  </si>
  <si>
    <t>City of mission</t>
  </si>
  <si>
    <r>
      <t>One way distance in km according to</t>
    </r>
    <r>
      <rPr>
        <b/>
        <sz val="10"/>
        <color indexed="10"/>
        <rFont val="Arial"/>
        <family val="2"/>
      </rPr>
      <t xml:space="preserve"> </t>
    </r>
    <r>
      <rPr>
        <b/>
        <u/>
        <sz val="10"/>
        <color indexed="8"/>
        <rFont val="Arial"/>
        <family val="2"/>
      </rPr>
      <t xml:space="preserve">the rules on costs eligibility </t>
    </r>
  </si>
  <si>
    <t>Mode of transport</t>
  </si>
  <si>
    <t xml:space="preserve">A 
-
Travel cost </t>
  </si>
  <si>
    <t>Country of mission</t>
  </si>
  <si>
    <t xml:space="preserve">Subsistence allowance per person per day </t>
  </si>
  <si>
    <t>B
-
Subsistence costs</t>
  </si>
  <si>
    <t xml:space="preserve">C = A + B
-
Total travel &amp; subsistance costs                          </t>
  </si>
  <si>
    <t>Travels related to Missions</t>
  </si>
  <si>
    <t>[to be completed "nr"]</t>
  </si>
  <si>
    <t>No travel</t>
  </si>
  <si>
    <t>Subtotal:</t>
  </si>
  <si>
    <t>Travels related to Workshop</t>
  </si>
  <si>
    <t>Purpose</t>
  </si>
  <si>
    <t>N/A;  Cost of hotel accommodations and meals (lunch and dinner) to be declared under item A.6 Miscellaneous costs using real costs.</t>
  </si>
  <si>
    <t xml:space="preserve">Grand Total </t>
  </si>
  <si>
    <t>Name of person on mission</t>
  </si>
  <si>
    <t>Name of person attending workshop</t>
  </si>
  <si>
    <t>Grand Total:</t>
  </si>
  <si>
    <t>Type of transport</t>
  </si>
  <si>
    <t xml:space="preserve">Travel Unit cost                    </t>
  </si>
  <si>
    <t>yes</t>
  </si>
  <si>
    <t xml:space="preserve">Flight </t>
  </si>
  <si>
    <t>no</t>
  </si>
  <si>
    <t>Shared (Car Only)</t>
  </si>
  <si>
    <t xml:space="preserve">Estimated budget - Item A.3 - Depreciation costs of equipment or other assets    </t>
  </si>
  <si>
    <t>Description of equipment</t>
  </si>
  <si>
    <t>Purpose of equipment for the project</t>
  </si>
  <si>
    <t>Planned day of purchase</t>
  </si>
  <si>
    <t>Quantity          (a)</t>
  </si>
  <si>
    <t>Cost per item, including VAT, if eligible                              (b)</t>
  </si>
  <si>
    <t xml:space="preserve">The rate in % of actual use for project            (c)   </t>
  </si>
  <si>
    <t>Yearly depreciation rate in % to be applied                 (d)</t>
  </si>
  <si>
    <t>Duration of the project in months             (e)</t>
  </si>
  <si>
    <t>Eligible costs             (f)=(a)x(b)x(c)x(d)x(e)</t>
  </si>
  <si>
    <t xml:space="preserve">Estimated budget - Item A.4 - Consumables and supplies              </t>
  </si>
  <si>
    <t>Title of item</t>
  </si>
  <si>
    <t>Purpose of consumables and supplies for the project</t>
  </si>
  <si>
    <t>Quantity      (a)</t>
  </si>
  <si>
    <t>Cost per item, including VAT, if eligible (b)</t>
  </si>
  <si>
    <t>Eligible costs        (c) = (a)x(b)</t>
  </si>
  <si>
    <t>Total</t>
  </si>
  <si>
    <r>
      <t xml:space="preserve">Estimated budget - Item A.5 - Subcontracting of tasks </t>
    </r>
    <r>
      <rPr>
        <sz val="16"/>
        <color indexed="10"/>
        <rFont val="Arial"/>
        <family val="2"/>
      </rPr>
      <t xml:space="preserve">        </t>
    </r>
  </si>
  <si>
    <t>Subcontractor name, if known</t>
  </si>
  <si>
    <t>Cost item</t>
  </si>
  <si>
    <t>Cost, including VAT, if eligible (a)</t>
  </si>
  <si>
    <t xml:space="preserve">Eligible costs (a)  </t>
  </si>
  <si>
    <t xml:space="preserve">Estimated budget - Item A.6 -  Miscellaneous costs              </t>
  </si>
  <si>
    <t>General miscellaneous costs</t>
  </si>
  <si>
    <t>Justification of costs within the project</t>
  </si>
  <si>
    <t>Cost per item         (b)</t>
  </si>
  <si>
    <t>Total costs        (c) = (a)x(b)</t>
  </si>
  <si>
    <t>Workshop related costs such as catering, accomodation</t>
  </si>
  <si>
    <t>Amount</t>
  </si>
  <si>
    <t xml:space="preserve">Total project income </t>
  </si>
  <si>
    <t>6. If your proposal foresees more than 9 partners, please request a modified version of this file from EFSA.</t>
  </si>
  <si>
    <t>D = X + C</t>
  </si>
  <si>
    <t>C = A + B</t>
  </si>
  <si>
    <t>Distance in Km (N/A?)</t>
  </si>
  <si>
    <t>Iceland (EEA Country)Manager</t>
  </si>
  <si>
    <t>Liechtenstein (EEA Country)Manager</t>
  </si>
  <si>
    <t>Norway (EEA Country)Manager</t>
  </si>
  <si>
    <t>Iceland (EEA Country)Researcher
Teacher
Trainer</t>
  </si>
  <si>
    <t>Liechtenstein (EEA Country)Researcher
Teacher
Trainer</t>
  </si>
  <si>
    <t>Norway (EEA Country)Researcher
Teacher
Trainer</t>
  </si>
  <si>
    <t>Switzerland (EFTA Country)Researcher
Teacher
Trainer</t>
  </si>
  <si>
    <t>Liechtenstein (EEA Country)Technical</t>
  </si>
  <si>
    <t>Iceland (EEA Country)Technical</t>
  </si>
  <si>
    <t>Norway (EEA Country)Technical</t>
  </si>
  <si>
    <t>Switzerland (EFTA Country)Technical</t>
  </si>
  <si>
    <t>Liechtenstein (EEA Country)Administrative</t>
  </si>
  <si>
    <t>Iceland (EEA Country)Administrative</t>
  </si>
  <si>
    <t>Norway (EEA Country)Administrative</t>
  </si>
  <si>
    <t>Switzerland (EFTA Country)Administrative</t>
  </si>
  <si>
    <t xml:space="preserve">3.The items presented in the estimated budget shall be justified in the technical proposal. There shall be no doubt left on the neccessity of the cost item. </t>
  </si>
  <si>
    <t>4.When establishing the estimated budget follow the Rules on eligibility of costs in the Call for proposals.</t>
  </si>
  <si>
    <t>5. Grant requested from EFSA cannot be higher than the maximum threshold stipulated in the Call for proposals. (This calculation will be automatically generated by the applicant's input in cells C26:C28)</t>
  </si>
  <si>
    <t>Switzerland (EFTA Country)Manager</t>
  </si>
  <si>
    <t>Name of third party participants, not staff of leader or partner organisations, attending workshop, if known</t>
  </si>
  <si>
    <t>Train</t>
  </si>
  <si>
    <t xml:space="preserve">Car </t>
  </si>
  <si>
    <t>Car</t>
  </si>
  <si>
    <t>Flight</t>
  </si>
  <si>
    <t>Liechtenstein</t>
  </si>
  <si>
    <t>Nr of mission days</t>
  </si>
  <si>
    <t>8. Deductible VAT disclaimer: if eligible VAT is inserted, by signing the excel, Applicants are declaring this VAT is not recoverable.</t>
  </si>
  <si>
    <t>DATA COMPLETED BY EFSA</t>
  </si>
  <si>
    <r>
      <t xml:space="preserve">7. The only cells that applicants could modify in the Summary sheet of this excel are: 
</t>
    </r>
    <r>
      <rPr>
        <b/>
        <sz val="11"/>
        <rFont val="Arial"/>
        <family val="2"/>
      </rPr>
      <t>C12:L12</t>
    </r>
    <r>
      <rPr>
        <sz val="11"/>
        <rFont val="Arial"/>
        <family val="2"/>
      </rPr>
      <t xml:space="preserve"> - If applicants wish to change the titles "Applicant or Partner" to the names or abbreviations of the institutions in the consortium; 
</t>
    </r>
    <r>
      <rPr>
        <b/>
        <sz val="11"/>
        <rFont val="Arial"/>
        <family val="2"/>
      </rPr>
      <t>C22:L22</t>
    </r>
    <r>
      <rPr>
        <sz val="11"/>
        <rFont val="Arial"/>
        <family val="2"/>
      </rPr>
      <t xml:space="preserve"> - To insert the sum of any costs that are considered to be ineligible, based on the Rules on eligibility of costs in the Call for proposals; 
</t>
    </r>
    <r>
      <rPr>
        <b/>
        <sz val="11"/>
        <rFont val="Arial"/>
        <family val="2"/>
      </rPr>
      <t>C26</t>
    </r>
    <r>
      <rPr>
        <sz val="11"/>
        <rFont val="Arial"/>
        <family val="2"/>
      </rPr>
      <t xml:space="preserve"> - To insert the total amount that the applicant and partners will contribute to this project. This must be as a minimum M23- the maximum amount granted by EFSA (line 30)
</t>
    </r>
    <r>
      <rPr>
        <b/>
        <sz val="11"/>
        <rFont val="Arial"/>
        <family val="2"/>
      </rPr>
      <t>C27</t>
    </r>
    <r>
      <rPr>
        <sz val="11"/>
        <rFont val="Arial"/>
        <family val="2"/>
      </rPr>
      <t xml:space="preserve"> - To insert any contribution made from other public bodies to this project; 
</t>
    </r>
    <r>
      <rPr>
        <b/>
        <sz val="11"/>
        <rFont val="Arial"/>
        <family val="2"/>
      </rPr>
      <t>C28</t>
    </r>
    <r>
      <rPr>
        <sz val="11"/>
        <rFont val="Arial"/>
        <family val="2"/>
      </rPr>
      <t xml:space="preserve"> - To insert any revenue that may be generated by the project. </t>
    </r>
  </si>
  <si>
    <t>EFSA Co-financing: Percentage</t>
  </si>
  <si>
    <t>EFSA Co-financing: Grant maximum amount</t>
  </si>
  <si>
    <t>Exact title of the position</t>
  </si>
  <si>
    <t>Date, place</t>
  </si>
  <si>
    <t>Signature by the Legal Representative</t>
  </si>
  <si>
    <t>Iceland (EEA Country)</t>
  </si>
  <si>
    <t>Liechtenstein (EEA Country)</t>
  </si>
  <si>
    <t>Norway (EEA Country)</t>
  </si>
  <si>
    <t>Switzerland (EFTA Country)</t>
  </si>
  <si>
    <t>GP/EFSA/PLANTS/2023/06 Experimental and observational evidence to reduce knowledge gaps for risk assessment of new and emerging plant pests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</si>
</sst>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£&quot;* #,##0.00_-;\-&quot;£&quot;* #,##0.00_-;_-&quot;£&quot;* &quot;-&quot;??_-;_-@_-"/>
    <numFmt numFmtId="165" formatCode="dd/mm/yyyy;@"/>
    <numFmt numFmtId="166" formatCode="#,##0.00\ [$€-407]"/>
    <numFmt numFmtId="167" formatCode="#,##0.00\ [$€-40C]"/>
    <numFmt numFmtId="168" formatCode="#,##0.00\ [$€-403]"/>
    <numFmt numFmtId="169" formatCode="#,##0\ [$€-1];[Red]\-#,##0\ [$€-1]"/>
    <numFmt numFmtId="170" formatCode="hh:mm:ss;@"/>
    <numFmt numFmtId="171" formatCode="#,##0\ [$€-40B]"/>
    <numFmt numFmtId="172" formatCode="#,##0.00\ [$€-40B]"/>
    <numFmt numFmtId="173" formatCode="#,##0.00\ [$€-1]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6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8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6"/>
      <color theme="0"/>
      <name val="Arial"/>
      <family val="2"/>
    </font>
    <font>
      <sz val="24"/>
      <color theme="0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Arial"/>
      <family val="2"/>
    </font>
    <font>
      <b/>
      <i/>
      <sz val="16"/>
      <color rgb="FFFFFFFF"/>
      <name val="Arial"/>
      <family val="2"/>
    </font>
    <font>
      <b/>
      <i/>
      <sz val="16"/>
      <color rgb="FFFFFFFF"/>
      <name val="Arial"/>
      <family val="2"/>
    </font>
    <font>
      <sz val="10"/>
      <color rgb="FF000000"/>
      <name val="Arial"/>
      <family val="2"/>
    </font>
    <font>
      <sz val="16"/>
      <color rgb="FFFFFFFF"/>
      <name val="Arial"/>
      <family val="2"/>
    </font>
    <font>
      <b/>
      <sz val="12"/>
      <color rgb="FFFFFFFF"/>
      <name val="Arial"/>
      <family val="2"/>
    </font>
    <font>
      <sz val="11"/>
      <color indexed="8"/>
      <name val="Arial"/>
      <family val="2"/>
    </font>
    <font>
      <b/>
      <u/>
      <sz val="12"/>
      <color indexed="9"/>
      <name val="Arial"/>
      <family val="2"/>
    </font>
    <font>
      <i/>
      <sz val="16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9" fillId="0" borderId="0"/>
    <xf numFmtId="0" fontId="14" fillId="0" borderId="0"/>
    <xf numFmtId="9" fontId="9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4" fontId="0" fillId="0" borderId="0" xfId="0" applyNumberFormat="1"/>
    <xf numFmtId="166" fontId="0" fillId="0" borderId="0" xfId="0" applyNumberFormat="1"/>
    <xf numFmtId="2" fontId="5" fillId="0" borderId="0" xfId="0" applyNumberFormat="1" applyFont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3" borderId="1" xfId="0" applyFill="1" applyBorder="1" applyAlignment="1">
      <alignment horizontal="right"/>
    </xf>
    <xf numFmtId="0" fontId="20" fillId="4" borderId="1" xfId="0" applyFont="1" applyFill="1" applyBorder="1" applyAlignment="1">
      <alignment horizontal="right"/>
    </xf>
    <xf numFmtId="166" fontId="21" fillId="4" borderId="1" xfId="0" applyNumberFormat="1" applyFont="1" applyFill="1" applyBorder="1" applyAlignment="1">
      <alignment horizontal="center"/>
    </xf>
    <xf numFmtId="168" fontId="20" fillId="4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center" wrapText="1"/>
    </xf>
    <xf numFmtId="166" fontId="22" fillId="3" borderId="1" xfId="0" applyNumberFormat="1" applyFont="1" applyFill="1" applyBorder="1" applyAlignment="1">
      <alignment horizontal="center"/>
    </xf>
    <xf numFmtId="167" fontId="22" fillId="3" borderId="1" xfId="0" applyNumberFormat="1" applyFont="1" applyFill="1" applyBorder="1" applyAlignment="1">
      <alignment horizontal="center"/>
    </xf>
    <xf numFmtId="0" fontId="22" fillId="0" borderId="0" xfId="0" applyFont="1"/>
    <xf numFmtId="49" fontId="2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166" fontId="21" fillId="5" borderId="0" xfId="0" applyNumberFormat="1" applyFont="1" applyFill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169" fontId="2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20" fillId="6" borderId="3" xfId="0" applyNumberFormat="1" applyFont="1" applyFill="1" applyBorder="1" applyAlignment="1">
      <alignment horizontal="center"/>
    </xf>
    <xf numFmtId="166" fontId="20" fillId="6" borderId="1" xfId="0" applyNumberFormat="1" applyFont="1" applyFill="1" applyBorder="1" applyAlignment="1">
      <alignment horizontal="center"/>
    </xf>
    <xf numFmtId="166" fontId="20" fillId="7" borderId="3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1" applyFont="1" applyBorder="1" applyAlignment="1">
      <alignment horizontal="left" vertical="center" wrapText="1"/>
    </xf>
    <xf numFmtId="169" fontId="19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69" fontId="23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/>
      <protection locked="0"/>
    </xf>
    <xf numFmtId="0" fontId="24" fillId="4" borderId="2" xfId="0" applyFont="1" applyFill="1" applyBorder="1"/>
    <xf numFmtId="0" fontId="24" fillId="4" borderId="3" xfId="0" applyFont="1" applyFill="1" applyBorder="1"/>
    <xf numFmtId="0" fontId="1" fillId="0" borderId="1" xfId="0" applyFont="1" applyBorder="1" applyProtection="1">
      <protection locked="0"/>
    </xf>
    <xf numFmtId="0" fontId="22" fillId="3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/>
      <protection locked="0"/>
    </xf>
    <xf numFmtId="0" fontId="22" fillId="3" borderId="3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/>
      <protection locked="0"/>
    </xf>
    <xf numFmtId="49" fontId="1" fillId="3" borderId="2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Alignment="1">
      <alignment vertical="center"/>
    </xf>
    <xf numFmtId="171" fontId="13" fillId="3" borderId="5" xfId="0" applyNumberFormat="1" applyFont="1" applyFill="1" applyBorder="1" applyAlignment="1">
      <alignment horizontal="center" vertical="center"/>
    </xf>
    <xf numFmtId="171" fontId="22" fillId="3" borderId="6" xfId="0" applyNumberFormat="1" applyFont="1" applyFill="1" applyBorder="1" applyAlignment="1">
      <alignment horizontal="center"/>
    </xf>
    <xf numFmtId="171" fontId="19" fillId="3" borderId="37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right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5" fillId="0" borderId="0" xfId="0" applyFont="1"/>
    <xf numFmtId="0" fontId="22" fillId="3" borderId="38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/>
    <xf numFmtId="166" fontId="1" fillId="3" borderId="1" xfId="0" applyNumberFormat="1" applyFont="1" applyFill="1" applyBorder="1" applyAlignment="1">
      <alignment horizontal="center"/>
    </xf>
    <xf numFmtId="4" fontId="1" fillId="0" borderId="29" xfId="0" applyNumberFormat="1" applyFont="1" applyBorder="1" applyAlignment="1" applyProtection="1">
      <alignment horizontal="left"/>
      <protection locked="0"/>
    </xf>
    <xf numFmtId="171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6" fillId="0" borderId="0" xfId="0" applyFont="1" applyAlignment="1">
      <alignment horizontal="right"/>
    </xf>
    <xf numFmtId="172" fontId="26" fillId="0" borderId="0" xfId="0" applyNumberFormat="1" applyFont="1" applyAlignment="1">
      <alignment horizontal="center"/>
    </xf>
    <xf numFmtId="0" fontId="32" fillId="9" borderId="4" xfId="0" applyFont="1" applyFill="1" applyBorder="1"/>
    <xf numFmtId="0" fontId="32" fillId="0" borderId="0" xfId="0" applyFont="1"/>
    <xf numFmtId="0" fontId="32" fillId="0" borderId="42" xfId="0" applyFont="1" applyBorder="1"/>
    <xf numFmtId="0" fontId="24" fillId="0" borderId="0" xfId="0" applyFont="1" applyAlignment="1">
      <alignment wrapText="1"/>
    </xf>
    <xf numFmtId="0" fontId="33" fillId="3" borderId="1" xfId="0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0" fontId="1" fillId="0" borderId="46" xfId="0" applyFont="1" applyBorder="1" applyAlignment="1" applyProtection="1">
      <alignment horizontal="center"/>
      <protection locked="0"/>
    </xf>
    <xf numFmtId="0" fontId="22" fillId="3" borderId="45" xfId="0" applyFont="1" applyFill="1" applyBorder="1" applyAlignment="1">
      <alignment horizontal="center" vertical="center" wrapText="1"/>
    </xf>
    <xf numFmtId="0" fontId="1" fillId="0" borderId="47" xfId="0" applyFont="1" applyBorder="1" applyAlignment="1" applyProtection="1">
      <alignment horizontal="center"/>
      <protection locked="0"/>
    </xf>
    <xf numFmtId="0" fontId="16" fillId="8" borderId="0" xfId="0" applyFont="1" applyFill="1"/>
    <xf numFmtId="0" fontId="0" fillId="0" borderId="11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16" fillId="8" borderId="11" xfId="0" applyFont="1" applyFill="1" applyBorder="1"/>
    <xf numFmtId="0" fontId="0" fillId="0" borderId="48" xfId="0" applyBorder="1" applyAlignment="1">
      <alignment horizontal="center"/>
    </xf>
    <xf numFmtId="9" fontId="0" fillId="0" borderId="0" xfId="3" applyFont="1" applyBorder="1"/>
    <xf numFmtId="173" fontId="0" fillId="0" borderId="0" xfId="0" applyNumberFormat="1"/>
    <xf numFmtId="0" fontId="1" fillId="0" borderId="4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/>
    <xf numFmtId="173" fontId="0" fillId="0" borderId="10" xfId="0" applyNumberFormat="1" applyBorder="1"/>
    <xf numFmtId="0" fontId="1" fillId="0" borderId="4" xfId="0" applyFont="1" applyBorder="1"/>
    <xf numFmtId="0" fontId="1" fillId="0" borderId="48" xfId="0" applyFont="1" applyBorder="1"/>
    <xf numFmtId="0" fontId="0" fillId="12" borderId="48" xfId="0" applyFill="1" applyBorder="1"/>
    <xf numFmtId="0" fontId="0" fillId="12" borderId="0" xfId="0" applyFill="1"/>
    <xf numFmtId="0" fontId="1" fillId="12" borderId="0" xfId="0" applyFont="1" applyFill="1"/>
    <xf numFmtId="0" fontId="0" fillId="12" borderId="19" xfId="0" applyFill="1" applyBorder="1"/>
    <xf numFmtId="0" fontId="1" fillId="12" borderId="18" xfId="0" applyFont="1" applyFill="1" applyBorder="1"/>
    <xf numFmtId="0" fontId="0" fillId="12" borderId="10" xfId="0" applyFill="1" applyBorder="1"/>
    <xf numFmtId="0" fontId="0" fillId="12" borderId="20" xfId="0" applyFill="1" applyBorder="1"/>
    <xf numFmtId="0" fontId="16" fillId="3" borderId="1" xfId="0" applyFont="1" applyFill="1" applyBorder="1" applyAlignment="1">
      <alignment horizontal="right" wrapText="1"/>
    </xf>
    <xf numFmtId="166" fontId="20" fillId="4" borderId="1" xfId="0" applyNumberFormat="1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vertical="center" wrapText="1"/>
    </xf>
    <xf numFmtId="0" fontId="29" fillId="4" borderId="3" xfId="0" applyFont="1" applyFill="1" applyBorder="1" applyAlignment="1">
      <alignment vertical="center" wrapText="1"/>
    </xf>
    <xf numFmtId="0" fontId="29" fillId="4" borderId="15" xfId="0" applyFont="1" applyFill="1" applyBorder="1" applyAlignment="1">
      <alignment vertical="center" wrapText="1"/>
    </xf>
    <xf numFmtId="166" fontId="20" fillId="14" borderId="1" xfId="0" applyNumberFormat="1" applyFont="1" applyFill="1" applyBorder="1" applyAlignment="1">
      <alignment horizontal="center"/>
    </xf>
    <xf numFmtId="0" fontId="32" fillId="9" borderId="1" xfId="0" applyFont="1" applyFill="1" applyBorder="1"/>
    <xf numFmtId="166" fontId="20" fillId="15" borderId="1" xfId="0" applyNumberFormat="1" applyFont="1" applyFill="1" applyBorder="1" applyAlignment="1">
      <alignment horizontal="center"/>
    </xf>
    <xf numFmtId="171" fontId="20" fillId="15" borderId="7" xfId="0" applyNumberFormat="1" applyFont="1" applyFill="1" applyBorder="1" applyAlignment="1">
      <alignment horizontal="center"/>
    </xf>
    <xf numFmtId="171" fontId="22" fillId="3" borderId="53" xfId="0" applyNumberFormat="1" applyFont="1" applyFill="1" applyBorder="1" applyAlignment="1">
      <alignment horizontal="center"/>
    </xf>
    <xf numFmtId="172" fontId="20" fillId="7" borderId="54" xfId="0" applyNumberFormat="1" applyFont="1" applyFill="1" applyBorder="1" applyAlignment="1">
      <alignment horizontal="center"/>
    </xf>
    <xf numFmtId="49" fontId="1" fillId="3" borderId="44" xfId="0" applyNumberFormat="1" applyFont="1" applyFill="1" applyBorder="1" applyAlignment="1" applyProtection="1">
      <alignment horizontal="center"/>
      <protection locked="0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/>
      <protection locked="0"/>
    </xf>
    <xf numFmtId="166" fontId="1" fillId="3" borderId="44" xfId="0" applyNumberFormat="1" applyFont="1" applyFill="1" applyBorder="1" applyAlignment="1">
      <alignment horizontal="center"/>
    </xf>
    <xf numFmtId="166" fontId="20" fillId="15" borderId="7" xfId="0" applyNumberFormat="1" applyFont="1" applyFill="1" applyBorder="1" applyAlignment="1">
      <alignment horizontal="center"/>
    </xf>
    <xf numFmtId="2" fontId="1" fillId="0" borderId="29" xfId="0" applyNumberFormat="1" applyFont="1" applyBorder="1" applyAlignment="1" applyProtection="1">
      <alignment horizontal="center"/>
      <protection locked="0"/>
    </xf>
    <xf numFmtId="166" fontId="0" fillId="16" borderId="1" xfId="0" applyNumberFormat="1" applyFill="1" applyBorder="1" applyAlignment="1">
      <alignment horizontal="center"/>
    </xf>
    <xf numFmtId="166" fontId="0" fillId="17" borderId="1" xfId="0" applyNumberFormat="1" applyFill="1" applyBorder="1" applyAlignment="1">
      <alignment horizontal="center"/>
    </xf>
    <xf numFmtId="166" fontId="6" fillId="16" borderId="1" xfId="0" applyNumberFormat="1" applyFont="1" applyFill="1" applyBorder="1" applyAlignment="1">
      <alignment horizontal="center"/>
    </xf>
    <xf numFmtId="168" fontId="0" fillId="16" borderId="1" xfId="0" applyNumberFormat="1" applyFill="1" applyBorder="1" applyAlignment="1">
      <alignment horizontal="center"/>
    </xf>
    <xf numFmtId="9" fontId="17" fillId="16" borderId="1" xfId="3" applyFont="1" applyFill="1" applyBorder="1" applyAlignment="1">
      <alignment horizontal="center"/>
    </xf>
    <xf numFmtId="0" fontId="1" fillId="0" borderId="11" xfId="0" applyFont="1" applyBorder="1"/>
    <xf numFmtId="1" fontId="1" fillId="0" borderId="29" xfId="0" applyNumberFormat="1" applyFont="1" applyBorder="1" applyAlignment="1" applyProtection="1">
      <alignment horizontal="center"/>
      <protection locked="0"/>
    </xf>
    <xf numFmtId="1" fontId="1" fillId="0" borderId="4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/>
    <xf numFmtId="0" fontId="1" fillId="0" borderId="0" xfId="0" applyFont="1" applyAlignme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" fillId="0" borderId="0" xfId="0" applyFont="1" applyFill="1"/>
    <xf numFmtId="0" fontId="0" fillId="19" borderId="1" xfId="0" applyFill="1" applyBorder="1"/>
    <xf numFmtId="1" fontId="0" fillId="19" borderId="1" xfId="0" applyNumberForma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19" borderId="1" xfId="1" applyFont="1" applyFill="1" applyBorder="1" applyAlignment="1">
      <alignment horizontal="left" vertical="center" wrapText="1"/>
    </xf>
    <xf numFmtId="173" fontId="2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" fillId="20" borderId="30" xfId="0" applyFont="1" applyFill="1" applyBorder="1" applyAlignment="1" applyProtection="1">
      <alignment horizontal="center"/>
      <protection locked="0"/>
    </xf>
    <xf numFmtId="0" fontId="1" fillId="20" borderId="1" xfId="0" applyFont="1" applyFill="1" applyBorder="1" applyAlignment="1" applyProtection="1">
      <alignment horizontal="center"/>
      <protection locked="0"/>
    </xf>
    <xf numFmtId="2" fontId="1" fillId="20" borderId="30" xfId="0" applyNumberFormat="1" applyFont="1" applyFill="1" applyBorder="1" applyAlignment="1" applyProtection="1">
      <alignment horizontal="center"/>
      <protection locked="0"/>
    </xf>
    <xf numFmtId="0" fontId="1" fillId="20" borderId="1" xfId="0" applyFont="1" applyFill="1" applyBorder="1" applyProtection="1">
      <protection locked="0"/>
    </xf>
    <xf numFmtId="2" fontId="0" fillId="20" borderId="30" xfId="0" applyNumberFormat="1" applyFill="1" applyBorder="1" applyAlignment="1" applyProtection="1">
      <alignment horizontal="center"/>
      <protection locked="0"/>
    </xf>
    <xf numFmtId="0" fontId="1" fillId="20" borderId="44" xfId="0" applyFont="1" applyFill="1" applyBorder="1" applyProtection="1">
      <protection locked="0"/>
    </xf>
    <xf numFmtId="0" fontId="1" fillId="20" borderId="44" xfId="0" applyFont="1" applyFill="1" applyBorder="1" applyAlignment="1" applyProtection="1">
      <alignment horizontal="center"/>
      <protection locked="0"/>
    </xf>
    <xf numFmtId="1" fontId="1" fillId="20" borderId="30" xfId="0" applyNumberFormat="1" applyFont="1" applyFill="1" applyBorder="1" applyAlignment="1" applyProtection="1">
      <alignment horizontal="center"/>
      <protection locked="0"/>
    </xf>
    <xf numFmtId="0" fontId="1" fillId="20" borderId="46" xfId="0" applyFont="1" applyFill="1" applyBorder="1" applyAlignment="1" applyProtection="1">
      <alignment horizontal="center"/>
      <protection locked="0"/>
    </xf>
    <xf numFmtId="1" fontId="1" fillId="20" borderId="29" xfId="0" applyNumberFormat="1" applyFont="1" applyFill="1" applyBorder="1" applyAlignment="1" applyProtection="1">
      <alignment horizontal="center"/>
      <protection locked="0"/>
    </xf>
    <xf numFmtId="4" fontId="1" fillId="20" borderId="29" xfId="0" applyNumberFormat="1" applyFont="1" applyFill="1" applyBorder="1" applyAlignment="1" applyProtection="1">
      <alignment horizontal="left"/>
      <protection locked="0"/>
    </xf>
    <xf numFmtId="0" fontId="1" fillId="20" borderId="32" xfId="0" applyFont="1" applyFill="1" applyBorder="1" applyAlignment="1" applyProtection="1">
      <alignment horizontal="center"/>
      <protection locked="0"/>
    </xf>
    <xf numFmtId="0" fontId="1" fillId="20" borderId="29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2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20" borderId="1" xfId="0" applyNumberFormat="1" applyFill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left"/>
      <protection locked="0"/>
    </xf>
    <xf numFmtId="165" fontId="22" fillId="0" borderId="1" xfId="0" applyNumberFormat="1" applyFont="1" applyBorder="1" applyAlignment="1" applyProtection="1">
      <alignment horizontal="center"/>
      <protection locked="0"/>
    </xf>
    <xf numFmtId="3" fontId="22" fillId="0" borderId="1" xfId="0" applyNumberFormat="1" applyFont="1" applyBorder="1" applyAlignment="1" applyProtection="1">
      <alignment horizontal="center"/>
      <protection locked="0"/>
    </xf>
    <xf numFmtId="166" fontId="22" fillId="0" borderId="1" xfId="0" applyNumberFormat="1" applyFont="1" applyBorder="1" applyAlignment="1" applyProtection="1">
      <alignment horizontal="center"/>
      <protection locked="0"/>
    </xf>
    <xf numFmtId="10" fontId="22" fillId="0" borderId="1" xfId="0" applyNumberFormat="1" applyFont="1" applyBorder="1" applyAlignment="1" applyProtection="1">
      <alignment horizontal="center"/>
      <protection locked="0"/>
    </xf>
    <xf numFmtId="1" fontId="22" fillId="0" borderId="1" xfId="0" applyNumberFormat="1" applyFont="1" applyBorder="1" applyAlignment="1" applyProtection="1">
      <alignment horizontal="center"/>
      <protection locked="0"/>
    </xf>
    <xf numFmtId="0" fontId="22" fillId="0" borderId="1" xfId="0" applyFont="1" applyBorder="1" applyProtection="1">
      <protection locked="0"/>
    </xf>
    <xf numFmtId="167" fontId="22" fillId="0" borderId="1" xfId="0" applyNumberFormat="1" applyFont="1" applyBorder="1" applyAlignment="1" applyProtection="1">
      <alignment horizontal="center"/>
      <protection locked="0"/>
    </xf>
    <xf numFmtId="0" fontId="20" fillId="10" borderId="10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16" fillId="12" borderId="11" xfId="0" applyFont="1" applyFill="1" applyBorder="1" applyAlignment="1">
      <alignment horizontal="center"/>
    </xf>
    <xf numFmtId="0" fontId="16" fillId="12" borderId="1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6" fontId="0" fillId="18" borderId="1" xfId="0" applyNumberFormat="1" applyFill="1" applyBorder="1" applyAlignment="1">
      <alignment horizontal="center"/>
    </xf>
    <xf numFmtId="0" fontId="14" fillId="13" borderId="1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14" fillId="13" borderId="3" xfId="0" applyFont="1" applyFill="1" applyBorder="1" applyAlignment="1">
      <alignment horizontal="left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3" borderId="4" xfId="0" applyFont="1" applyFill="1" applyBorder="1" applyAlignment="1">
      <alignment horizontal="left" vertical="top" wrapText="1"/>
    </xf>
    <xf numFmtId="0" fontId="14" fillId="13" borderId="11" xfId="0" applyFont="1" applyFill="1" applyBorder="1" applyAlignment="1">
      <alignment horizontal="left" vertical="top" wrapText="1"/>
    </xf>
    <xf numFmtId="0" fontId="14" fillId="13" borderId="16" xfId="0" applyFont="1" applyFill="1" applyBorder="1" applyAlignment="1">
      <alignment horizontal="left" vertical="top" wrapText="1"/>
    </xf>
    <xf numFmtId="0" fontId="14" fillId="13" borderId="48" xfId="0" applyFont="1" applyFill="1" applyBorder="1" applyAlignment="1">
      <alignment horizontal="left" vertical="top" wrapText="1"/>
    </xf>
    <xf numFmtId="0" fontId="14" fillId="13" borderId="0" xfId="0" applyFont="1" applyFill="1" applyBorder="1" applyAlignment="1">
      <alignment horizontal="left" vertical="top" wrapText="1"/>
    </xf>
    <xf numFmtId="0" fontId="14" fillId="13" borderId="19" xfId="0" applyFont="1" applyFill="1" applyBorder="1" applyAlignment="1">
      <alignment horizontal="left" vertical="top" wrapText="1"/>
    </xf>
    <xf numFmtId="0" fontId="14" fillId="13" borderId="18" xfId="0" applyFont="1" applyFill="1" applyBorder="1" applyAlignment="1">
      <alignment horizontal="left" vertical="top" wrapText="1"/>
    </xf>
    <xf numFmtId="0" fontId="14" fillId="13" borderId="10" xfId="0" applyFont="1" applyFill="1" applyBorder="1" applyAlignment="1">
      <alignment horizontal="left" vertical="top" wrapText="1"/>
    </xf>
    <xf numFmtId="0" fontId="14" fillId="13" borderId="20" xfId="0" applyFont="1" applyFill="1" applyBorder="1" applyAlignment="1">
      <alignment horizontal="left" vertical="top" wrapText="1"/>
    </xf>
    <xf numFmtId="166" fontId="0" fillId="0" borderId="2" xfId="0" applyNumberFormat="1" applyFill="1" applyBorder="1" applyAlignment="1" applyProtection="1">
      <alignment horizontal="center"/>
      <protection locked="0"/>
    </xf>
    <xf numFmtId="166" fontId="0" fillId="0" borderId="3" xfId="0" applyNumberFormat="1" applyFill="1" applyBorder="1" applyAlignment="1" applyProtection="1">
      <alignment horizontal="center"/>
      <protection locked="0"/>
    </xf>
    <xf numFmtId="166" fontId="0" fillId="0" borderId="15" xfId="0" applyNumberFormat="1" applyFill="1" applyBorder="1" applyAlignment="1" applyProtection="1">
      <alignment horizontal="center"/>
      <protection locked="0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0" fontId="36" fillId="13" borderId="2" xfId="0" applyFont="1" applyFill="1" applyBorder="1" applyAlignment="1">
      <alignment horizontal="left" vertical="center" wrapText="1"/>
    </xf>
    <xf numFmtId="0" fontId="36" fillId="13" borderId="3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8" fillId="4" borderId="49" xfId="0" applyFont="1" applyFill="1" applyBorder="1" applyAlignment="1">
      <alignment horizontal="left"/>
    </xf>
    <xf numFmtId="0" fontId="28" fillId="4" borderId="22" xfId="0" applyFont="1" applyFill="1" applyBorder="1" applyAlignment="1">
      <alignment horizontal="left"/>
    </xf>
    <xf numFmtId="0" fontId="28" fillId="4" borderId="23" xfId="0" applyFont="1" applyFill="1" applyBorder="1" applyAlignment="1">
      <alignment horizontal="left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73" fontId="1" fillId="18" borderId="2" xfId="4" applyNumberFormat="1" applyFont="1" applyFill="1" applyBorder="1" applyAlignment="1">
      <alignment horizontal="center"/>
    </xf>
    <xf numFmtId="173" fontId="17" fillId="18" borderId="3" xfId="4" applyNumberFormat="1" applyFont="1" applyFill="1" applyBorder="1" applyAlignment="1">
      <alignment horizontal="center"/>
    </xf>
    <xf numFmtId="173" fontId="17" fillId="18" borderId="15" xfId="4" applyNumberFormat="1" applyFont="1" applyFill="1" applyBorder="1" applyAlignment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36" fillId="13" borderId="1" xfId="0" applyFont="1" applyFill="1" applyBorder="1" applyAlignment="1">
      <alignment horizontal="left" vertical="center"/>
    </xf>
    <xf numFmtId="0" fontId="37" fillId="4" borderId="48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20" fillId="15" borderId="12" xfId="0" applyFont="1" applyFill="1" applyBorder="1" applyAlignment="1">
      <alignment horizontal="right"/>
    </xf>
    <xf numFmtId="0" fontId="20" fillId="15" borderId="13" xfId="0" applyFont="1" applyFill="1" applyBorder="1" applyAlignment="1">
      <alignment horizontal="right"/>
    </xf>
    <xf numFmtId="0" fontId="20" fillId="15" borderId="17" xfId="0" applyFont="1" applyFill="1" applyBorder="1" applyAlignment="1">
      <alignment horizontal="right"/>
    </xf>
    <xf numFmtId="2" fontId="31" fillId="9" borderId="2" xfId="0" applyNumberFormat="1" applyFont="1" applyFill="1" applyBorder="1" applyAlignment="1">
      <alignment horizontal="left"/>
    </xf>
    <xf numFmtId="0" fontId="31" fillId="9" borderId="3" xfId="0" applyFont="1" applyFill="1" applyBorder="1" applyAlignment="1">
      <alignment horizontal="left"/>
    </xf>
    <xf numFmtId="0" fontId="31" fillId="9" borderId="15" xfId="0" applyFont="1" applyFill="1" applyBorder="1" applyAlignment="1">
      <alignment horizontal="left"/>
    </xf>
    <xf numFmtId="2" fontId="27" fillId="9" borderId="48" xfId="0" applyNumberFormat="1" applyFont="1" applyFill="1" applyBorder="1" applyAlignment="1">
      <alignment horizontal="left"/>
    </xf>
    <xf numFmtId="0" fontId="27" fillId="9" borderId="0" xfId="0" applyFont="1" applyFill="1" applyAlignment="1">
      <alignment horizontal="left"/>
    </xf>
    <xf numFmtId="2" fontId="31" fillId="9" borderId="4" xfId="0" applyNumberFormat="1" applyFont="1" applyFill="1" applyBorder="1" applyAlignment="1">
      <alignment horizontal="left"/>
    </xf>
    <xf numFmtId="0" fontId="31" fillId="9" borderId="11" xfId="0" applyFont="1" applyFill="1" applyBorder="1" applyAlignment="1">
      <alignment horizontal="left"/>
    </xf>
    <xf numFmtId="0" fontId="24" fillId="4" borderId="2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30" fillId="3" borderId="19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right"/>
    </xf>
    <xf numFmtId="0" fontId="20" fillId="7" borderId="22" xfId="0" applyFont="1" applyFill="1" applyBorder="1" applyAlignment="1">
      <alignment horizontal="right"/>
    </xf>
    <xf numFmtId="0" fontId="20" fillId="7" borderId="23" xfId="0" applyFont="1" applyFill="1" applyBorder="1" applyAlignment="1">
      <alignment horizontal="right"/>
    </xf>
    <xf numFmtId="0" fontId="26" fillId="11" borderId="24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wrapText="1"/>
    </xf>
    <xf numFmtId="0" fontId="16" fillId="11" borderId="26" xfId="0" applyFont="1" applyFill="1" applyBorder="1" applyAlignment="1">
      <alignment horizontal="center" wrapText="1"/>
    </xf>
    <xf numFmtId="0" fontId="16" fillId="11" borderId="27" xfId="0" applyFont="1" applyFill="1" applyBorder="1" applyAlignment="1">
      <alignment horizontal="center" wrapText="1"/>
    </xf>
    <xf numFmtId="0" fontId="16" fillId="11" borderId="0" xfId="0" applyFont="1" applyFill="1" applyAlignment="1">
      <alignment horizontal="center" wrapText="1"/>
    </xf>
    <xf numFmtId="0" fontId="16" fillId="11" borderId="28" xfId="0" applyFont="1" applyFill="1" applyBorder="1" applyAlignment="1">
      <alignment horizontal="center" wrapText="1"/>
    </xf>
    <xf numFmtId="0" fontId="16" fillId="11" borderId="50" xfId="0" applyFont="1" applyFill="1" applyBorder="1" applyAlignment="1">
      <alignment horizontal="center" wrapText="1"/>
    </xf>
    <xf numFmtId="0" fontId="16" fillId="11" borderId="51" xfId="0" applyFont="1" applyFill="1" applyBorder="1" applyAlignment="1">
      <alignment horizontal="center" wrapText="1"/>
    </xf>
    <xf numFmtId="0" fontId="16" fillId="11" borderId="52" xfId="0" applyFont="1" applyFill="1" applyBorder="1" applyAlignment="1">
      <alignment horizontal="center" wrapText="1"/>
    </xf>
    <xf numFmtId="0" fontId="30" fillId="3" borderId="1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right"/>
    </xf>
    <xf numFmtId="0" fontId="20" fillId="7" borderId="13" xfId="0" applyFont="1" applyFill="1" applyBorder="1" applyAlignment="1">
      <alignment horizontal="right"/>
    </xf>
    <xf numFmtId="0" fontId="20" fillId="7" borderId="17" xfId="0" applyFont="1" applyFill="1" applyBorder="1" applyAlignment="1">
      <alignment horizontal="right"/>
    </xf>
    <xf numFmtId="2" fontId="32" fillId="9" borderId="2" xfId="0" applyNumberFormat="1" applyFont="1" applyFill="1" applyBorder="1" applyAlignment="1">
      <alignment horizontal="left"/>
    </xf>
    <xf numFmtId="0" fontId="32" fillId="9" borderId="3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20" fillId="15" borderId="2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/>
    </xf>
    <xf numFmtId="0" fontId="20" fillId="15" borderId="15" xfId="0" applyFont="1" applyFill="1" applyBorder="1" applyAlignment="1">
      <alignment horizontal="right"/>
    </xf>
    <xf numFmtId="0" fontId="24" fillId="4" borderId="15" xfId="0" applyFont="1" applyFill="1" applyBorder="1" applyAlignment="1">
      <alignment horizontal="left"/>
    </xf>
    <xf numFmtId="2" fontId="32" fillId="9" borderId="3" xfId="0" applyNumberFormat="1" applyFont="1" applyFill="1" applyBorder="1" applyAlignment="1">
      <alignment horizontal="left"/>
    </xf>
    <xf numFmtId="2" fontId="32" fillId="9" borderId="15" xfId="0" applyNumberFormat="1" applyFont="1" applyFill="1" applyBorder="1" applyAlignment="1">
      <alignment horizontal="left"/>
    </xf>
    <xf numFmtId="0" fontId="20" fillId="15" borderId="1" xfId="0" applyFont="1" applyFill="1" applyBorder="1" applyAlignment="1">
      <alignment horizontal="right"/>
    </xf>
    <xf numFmtId="166" fontId="20" fillId="6" borderId="3" xfId="0" applyNumberFormat="1" applyFont="1" applyFill="1" applyBorder="1" applyAlignment="1">
      <alignment horizontal="right"/>
    </xf>
    <xf numFmtId="166" fontId="20" fillId="6" borderId="15" xfId="0" applyNumberFormat="1" applyFont="1" applyFill="1" applyBorder="1" applyAlignment="1">
      <alignment horizontal="right"/>
    </xf>
    <xf numFmtId="0" fontId="24" fillId="4" borderId="18" xfId="0" applyFont="1" applyFill="1" applyBorder="1" applyAlignment="1">
      <alignment horizontal="left" wrapText="1"/>
    </xf>
    <xf numFmtId="0" fontId="24" fillId="4" borderId="10" xfId="0" applyFont="1" applyFill="1" applyBorder="1" applyAlignment="1">
      <alignment horizontal="left" wrapText="1"/>
    </xf>
    <xf numFmtId="0" fontId="32" fillId="9" borderId="43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left" wrapText="1"/>
      <protection locked="0"/>
    </xf>
    <xf numFmtId="0" fontId="22" fillId="0" borderId="3" xfId="0" applyFont="1" applyBorder="1" applyAlignment="1" applyProtection="1">
      <alignment horizontal="left" wrapText="1"/>
      <protection locked="0"/>
    </xf>
    <xf numFmtId="0" fontId="22" fillId="0" borderId="15" xfId="0" applyFont="1" applyBorder="1" applyAlignment="1" applyProtection="1">
      <alignment horizontal="left" wrapText="1"/>
      <protection locked="0"/>
    </xf>
    <xf numFmtId="0" fontId="22" fillId="0" borderId="2" xfId="0" applyFont="1" applyBorder="1" applyAlignment="1" applyProtection="1">
      <alignment horizontal="left"/>
      <protection locked="0"/>
    </xf>
    <xf numFmtId="0" fontId="22" fillId="0" borderId="3" xfId="0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  <protection locked="0"/>
    </xf>
    <xf numFmtId="166" fontId="20" fillId="6" borderId="2" xfId="0" applyNumberFormat="1" applyFont="1" applyFill="1" applyBorder="1" applyAlignment="1">
      <alignment horizontal="right"/>
    </xf>
    <xf numFmtId="0" fontId="26" fillId="3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right"/>
    </xf>
    <xf numFmtId="0" fontId="20" fillId="7" borderId="3" xfId="0" applyFont="1" applyFill="1" applyBorder="1" applyAlignment="1">
      <alignment horizontal="right"/>
    </xf>
    <xf numFmtId="0" fontId="20" fillId="7" borderId="15" xfId="0" applyFont="1" applyFill="1" applyBorder="1" applyAlignment="1">
      <alignment horizontal="right"/>
    </xf>
    <xf numFmtId="0" fontId="34" fillId="4" borderId="1" xfId="0" applyFont="1" applyFill="1" applyBorder="1" applyAlignment="1">
      <alignment horizontal="left" wrapText="1"/>
    </xf>
    <xf numFmtId="0" fontId="24" fillId="4" borderId="1" xfId="0" applyFont="1" applyFill="1" applyBorder="1" applyAlignment="1">
      <alignment horizontal="left"/>
    </xf>
  </cellXfs>
  <cellStyles count="5">
    <cellStyle name="Currency" xfId="4" builtinId="4"/>
    <cellStyle name="Normal" xfId="0" builtinId="0"/>
    <cellStyle name="Normal 14" xfId="1" xr:uid="{00000000-0005-0000-0000-000002000000}"/>
    <cellStyle name="Normal 2" xfId="2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3"/>
  <sheetViews>
    <sheetView tabSelected="1" zoomScale="80" zoomScaleNormal="80" workbookViewId="0">
      <selection activeCell="F14" sqref="F14"/>
    </sheetView>
  </sheetViews>
  <sheetFormatPr defaultRowHeight="15" customHeight="1" x14ac:dyDescent="0.35"/>
  <cols>
    <col min="1" max="1" width="19.1328125" customWidth="1"/>
    <col min="2" max="2" width="47.1328125" customWidth="1"/>
    <col min="3" max="3" width="17.86328125" customWidth="1"/>
    <col min="4" max="12" width="14.59765625" customWidth="1"/>
    <col min="13" max="13" width="47.59765625" customWidth="1"/>
    <col min="14" max="14" width="81.59765625" customWidth="1"/>
    <col min="15" max="15" width="20.73046875" customWidth="1"/>
  </cols>
  <sheetData>
    <row r="1" spans="1:13" ht="35.25" customHeight="1" thickBot="1" x14ac:dyDescent="0.8">
      <c r="A1" s="213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5"/>
    </row>
    <row r="2" spans="1:13" ht="19.5" customHeight="1" thickBot="1" x14ac:dyDescent="0.6">
      <c r="A2" s="216" t="s">
        <v>1</v>
      </c>
      <c r="B2" s="217"/>
      <c r="C2" s="222" t="s">
        <v>334</v>
      </c>
      <c r="D2" s="223"/>
      <c r="E2" s="223"/>
      <c r="F2" s="223"/>
      <c r="G2" s="223"/>
      <c r="H2" s="223"/>
      <c r="I2" s="223"/>
      <c r="J2" s="223"/>
      <c r="K2" s="223"/>
      <c r="L2" s="223"/>
      <c r="M2" s="224"/>
    </row>
    <row r="3" spans="1:13" ht="15" customHeight="1" x14ac:dyDescent="0.55000000000000004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5" customHeight="1" x14ac:dyDescent="0.4">
      <c r="A4" s="226" t="s">
        <v>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5" spans="1:13" ht="34.5" customHeight="1" x14ac:dyDescent="0.35">
      <c r="A5" s="191" t="s">
        <v>3</v>
      </c>
      <c r="B5" s="191"/>
      <c r="C5" s="191"/>
      <c r="D5" s="191"/>
      <c r="E5" s="191"/>
      <c r="G5" s="195" t="s">
        <v>324</v>
      </c>
      <c r="H5" s="196"/>
      <c r="I5" s="196"/>
      <c r="J5" s="196"/>
      <c r="K5" s="196"/>
      <c r="L5" s="197"/>
    </row>
    <row r="6" spans="1:13" ht="36.75" customHeight="1" x14ac:dyDescent="0.35">
      <c r="A6" s="191" t="s">
        <v>4</v>
      </c>
      <c r="B6" s="191"/>
      <c r="C6" s="191"/>
      <c r="D6" s="191"/>
      <c r="E6" s="191"/>
      <c r="G6" s="198"/>
      <c r="H6" s="199"/>
      <c r="I6" s="199"/>
      <c r="J6" s="199"/>
      <c r="K6" s="199"/>
      <c r="L6" s="200"/>
    </row>
    <row r="7" spans="1:13" ht="33.75" customHeight="1" x14ac:dyDescent="0.35">
      <c r="A7" s="191" t="s">
        <v>311</v>
      </c>
      <c r="B7" s="191"/>
      <c r="C7" s="191"/>
      <c r="D7" s="191"/>
      <c r="E7" s="191"/>
      <c r="G7" s="198"/>
      <c r="H7" s="199"/>
      <c r="I7" s="199"/>
      <c r="J7" s="199"/>
      <c r="K7" s="199"/>
      <c r="L7" s="200"/>
    </row>
    <row r="8" spans="1:13" ht="33.75" customHeight="1" x14ac:dyDescent="0.35">
      <c r="A8" s="192" t="s">
        <v>312</v>
      </c>
      <c r="B8" s="193"/>
      <c r="C8" s="193"/>
      <c r="D8" s="193"/>
      <c r="E8" s="194"/>
      <c r="G8" s="198"/>
      <c r="H8" s="199"/>
      <c r="I8" s="199"/>
      <c r="J8" s="199"/>
      <c r="K8" s="199"/>
      <c r="L8" s="200"/>
    </row>
    <row r="9" spans="1:13" ht="33.75" customHeight="1" x14ac:dyDescent="0.35">
      <c r="A9" s="192" t="s">
        <v>313</v>
      </c>
      <c r="B9" s="193"/>
      <c r="C9" s="193"/>
      <c r="D9" s="193"/>
      <c r="E9" s="194"/>
      <c r="G9" s="201"/>
      <c r="H9" s="202"/>
      <c r="I9" s="202"/>
      <c r="J9" s="202"/>
      <c r="K9" s="202"/>
      <c r="L9" s="203"/>
    </row>
    <row r="10" spans="1:13" ht="32.25" customHeight="1" x14ac:dyDescent="0.35">
      <c r="A10" s="225" t="s">
        <v>292</v>
      </c>
      <c r="B10" s="225"/>
      <c r="C10" s="225"/>
      <c r="D10" s="225"/>
      <c r="E10" s="225"/>
      <c r="G10" s="210" t="s">
        <v>322</v>
      </c>
      <c r="H10" s="211"/>
      <c r="I10" s="211"/>
      <c r="J10" s="211"/>
      <c r="K10" s="211"/>
      <c r="L10" s="212"/>
    </row>
    <row r="11" spans="1:13" ht="15" customHeight="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5" customHeight="1" x14ac:dyDescent="0.35">
      <c r="A12" s="6" t="s">
        <v>5</v>
      </c>
      <c r="B12" s="6" t="s">
        <v>6</v>
      </c>
      <c r="C12" s="169" t="s">
        <v>7</v>
      </c>
      <c r="D12" s="170" t="s">
        <v>8</v>
      </c>
      <c r="E12" s="170" t="s">
        <v>9</v>
      </c>
      <c r="F12" s="170" t="s">
        <v>10</v>
      </c>
      <c r="G12" s="170" t="s">
        <v>11</v>
      </c>
      <c r="H12" s="170" t="s">
        <v>12</v>
      </c>
      <c r="I12" s="170" t="s">
        <v>13</v>
      </c>
      <c r="J12" s="170" t="s">
        <v>14</v>
      </c>
      <c r="K12" s="170" t="s">
        <v>15</v>
      </c>
      <c r="L12" s="170" t="s">
        <v>16</v>
      </c>
      <c r="M12" s="87" t="s">
        <v>17</v>
      </c>
    </row>
    <row r="13" spans="1:13" ht="15" customHeight="1" x14ac:dyDescent="0.35">
      <c r="A13" s="72" t="s">
        <v>18</v>
      </c>
      <c r="B13" s="9" t="s">
        <v>19</v>
      </c>
      <c r="C13" s="132">
        <f>A.1!G24</f>
        <v>0</v>
      </c>
      <c r="D13" s="132">
        <f>A.1!G49</f>
        <v>0</v>
      </c>
      <c r="E13" s="132">
        <f>A.1!G75</f>
        <v>0</v>
      </c>
      <c r="F13" s="132">
        <f>A.1!G101</f>
        <v>0</v>
      </c>
      <c r="G13" s="132">
        <f>A.1!G127</f>
        <v>0</v>
      </c>
      <c r="H13" s="132">
        <f>A.1!G153</f>
        <v>0</v>
      </c>
      <c r="I13" s="132">
        <f>A.1!G179</f>
        <v>0</v>
      </c>
      <c r="J13" s="132">
        <f>A.1!G205</f>
        <v>0</v>
      </c>
      <c r="K13" s="132">
        <f>A.1!G231</f>
        <v>0</v>
      </c>
      <c r="L13" s="132">
        <f>A.1!G257</f>
        <v>0</v>
      </c>
      <c r="M13" s="131">
        <f>SUM(C13:L13)</f>
        <v>0</v>
      </c>
    </row>
    <row r="14" spans="1:13" ht="15" customHeight="1" x14ac:dyDescent="0.35">
      <c r="A14" s="72" t="s">
        <v>20</v>
      </c>
      <c r="B14" s="9" t="s">
        <v>21</v>
      </c>
      <c r="C14" s="132">
        <f>A.2!M29</f>
        <v>0</v>
      </c>
      <c r="D14" s="132">
        <f>A.2!M61</f>
        <v>0</v>
      </c>
      <c r="E14" s="132">
        <f>A.2!M92</f>
        <v>0</v>
      </c>
      <c r="F14" s="132">
        <f>A.2!M123</f>
        <v>0</v>
      </c>
      <c r="G14" s="132">
        <f>A.2!M154</f>
        <v>0</v>
      </c>
      <c r="H14" s="132">
        <f>A.2!M185</f>
        <v>0</v>
      </c>
      <c r="I14" s="132">
        <f>A.2!M216</f>
        <v>0</v>
      </c>
      <c r="J14" s="132">
        <f>A.2!M247</f>
        <v>0</v>
      </c>
      <c r="K14" s="132">
        <f>A.2!M278</f>
        <v>0</v>
      </c>
      <c r="L14" s="132">
        <f>A.2!M309</f>
        <v>0</v>
      </c>
      <c r="M14" s="131">
        <f t="shared" ref="M14:M22" si="0">SUM(C14:L14)</f>
        <v>0</v>
      </c>
    </row>
    <row r="15" spans="1:13" ht="15" customHeight="1" x14ac:dyDescent="0.35">
      <c r="A15" s="72" t="s">
        <v>22</v>
      </c>
      <c r="B15" s="9" t="s">
        <v>23</v>
      </c>
      <c r="C15" s="132">
        <f>A.3!J13</f>
        <v>0</v>
      </c>
      <c r="D15" s="132">
        <f>A.3!J28</f>
        <v>0</v>
      </c>
      <c r="E15" s="132">
        <f>A.3!J43</f>
        <v>0</v>
      </c>
      <c r="F15" s="132">
        <f>A.3!J58</f>
        <v>0</v>
      </c>
      <c r="G15" s="132">
        <f>A.3!J73</f>
        <v>0</v>
      </c>
      <c r="H15" s="132">
        <f>A.3!J88</f>
        <v>0</v>
      </c>
      <c r="I15" s="132">
        <f>A.3!J103</f>
        <v>0</v>
      </c>
      <c r="J15" s="132">
        <f>A.3!J118</f>
        <v>0</v>
      </c>
      <c r="K15" s="132">
        <f>A.3!J133</f>
        <v>0</v>
      </c>
      <c r="L15" s="132">
        <f>A.3!J148</f>
        <v>0</v>
      </c>
      <c r="M15" s="131">
        <f t="shared" si="0"/>
        <v>0</v>
      </c>
    </row>
    <row r="16" spans="1:13" ht="15" customHeight="1" x14ac:dyDescent="0.35">
      <c r="A16" s="72" t="s">
        <v>24</v>
      </c>
      <c r="B16" s="9" t="s">
        <v>25</v>
      </c>
      <c r="C16" s="132">
        <f>A.4!G14</f>
        <v>0</v>
      </c>
      <c r="D16" s="132">
        <f>A.4!G30</f>
        <v>0</v>
      </c>
      <c r="E16" s="132">
        <f>A.4!G46</f>
        <v>0</v>
      </c>
      <c r="F16" s="132">
        <f>A.4!G62</f>
        <v>0</v>
      </c>
      <c r="G16" s="132">
        <f>A.4!G78</f>
        <v>0</v>
      </c>
      <c r="H16" s="132">
        <f>A.4!G94</f>
        <v>0</v>
      </c>
      <c r="I16" s="132">
        <f>A.4!G110</f>
        <v>0</v>
      </c>
      <c r="J16" s="132">
        <f>A.4!G126</f>
        <v>0</v>
      </c>
      <c r="K16" s="132">
        <f>A.4!G142</f>
        <v>0</v>
      </c>
      <c r="L16" s="132">
        <f>A.4!G158</f>
        <v>0</v>
      </c>
      <c r="M16" s="131">
        <f t="shared" si="0"/>
        <v>0</v>
      </c>
    </row>
    <row r="17" spans="1:14" ht="15" customHeight="1" x14ac:dyDescent="0.35">
      <c r="A17" s="72" t="s">
        <v>26</v>
      </c>
      <c r="B17" s="9" t="s">
        <v>27</v>
      </c>
      <c r="C17" s="132">
        <f>A.5!G9</f>
        <v>0</v>
      </c>
      <c r="D17" s="132">
        <f>A.5!G20</f>
        <v>0</v>
      </c>
      <c r="E17" s="132">
        <f>A.5!G31</f>
        <v>0</v>
      </c>
      <c r="F17" s="132">
        <f>A.5!G42</f>
        <v>0</v>
      </c>
      <c r="G17" s="132">
        <f>A.5!G53</f>
        <v>0</v>
      </c>
      <c r="H17" s="132">
        <f>A.5!G64</f>
        <v>0</v>
      </c>
      <c r="I17" s="132">
        <f>A.5!G75</f>
        <v>0</v>
      </c>
      <c r="J17" s="132">
        <f>A.5!G86</f>
        <v>0</v>
      </c>
      <c r="K17" s="132">
        <f>A.5!G97</f>
        <v>0</v>
      </c>
      <c r="L17" s="132">
        <f>A.5!G108</f>
        <v>0</v>
      </c>
      <c r="M17" s="131">
        <f t="shared" si="0"/>
        <v>0</v>
      </c>
    </row>
    <row r="18" spans="1:14" ht="15" customHeight="1" x14ac:dyDescent="0.35">
      <c r="A18" s="72" t="s">
        <v>28</v>
      </c>
      <c r="B18" s="9" t="s">
        <v>29</v>
      </c>
      <c r="C18" s="132">
        <f>A.6!F28</f>
        <v>0</v>
      </c>
      <c r="D18" s="132">
        <f>A.6!F58</f>
        <v>0</v>
      </c>
      <c r="E18" s="132">
        <f>A.6!F88</f>
        <v>0</v>
      </c>
      <c r="F18" s="132">
        <f>A.6!F118</f>
        <v>0</v>
      </c>
      <c r="G18" s="132">
        <f>A.6!F148</f>
        <v>0</v>
      </c>
      <c r="H18" s="132">
        <f>A.6!F178</f>
        <v>0</v>
      </c>
      <c r="I18" s="132">
        <f>A.6!F208</f>
        <v>0</v>
      </c>
      <c r="J18" s="132">
        <f>A.6!F238</f>
        <v>0</v>
      </c>
      <c r="K18" s="132">
        <f>A.6!F268</f>
        <v>0</v>
      </c>
      <c r="L18" s="132">
        <f>A.6!F298</f>
        <v>0</v>
      </c>
      <c r="M18" s="131">
        <f t="shared" si="0"/>
        <v>0</v>
      </c>
    </row>
    <row r="19" spans="1:14" ht="15" customHeight="1" x14ac:dyDescent="0.35">
      <c r="A19" s="72" t="s">
        <v>30</v>
      </c>
      <c r="B19" s="71" t="s">
        <v>31</v>
      </c>
      <c r="C19" s="131">
        <f t="shared" ref="C19:L19" si="1">SUM(C13:C18)</f>
        <v>0</v>
      </c>
      <c r="D19" s="131">
        <f t="shared" si="1"/>
        <v>0</v>
      </c>
      <c r="E19" s="131">
        <f t="shared" si="1"/>
        <v>0</v>
      </c>
      <c r="F19" s="131">
        <f t="shared" si="1"/>
        <v>0</v>
      </c>
      <c r="G19" s="131">
        <f t="shared" si="1"/>
        <v>0</v>
      </c>
      <c r="H19" s="131">
        <f t="shared" si="1"/>
        <v>0</v>
      </c>
      <c r="I19" s="131">
        <f t="shared" si="1"/>
        <v>0</v>
      </c>
      <c r="J19" s="131">
        <f>SUM(J13:J18)</f>
        <v>0</v>
      </c>
      <c r="K19" s="131">
        <f t="shared" si="1"/>
        <v>0</v>
      </c>
      <c r="L19" s="131">
        <f t="shared" si="1"/>
        <v>0</v>
      </c>
      <c r="M19" s="131">
        <f t="shared" si="0"/>
        <v>0</v>
      </c>
    </row>
    <row r="20" spans="1:14" ht="15" customHeight="1" x14ac:dyDescent="0.35">
      <c r="A20" s="72" t="s">
        <v>32</v>
      </c>
      <c r="B20" s="71" t="s">
        <v>33</v>
      </c>
      <c r="C20" s="132">
        <f>C19*0.1</f>
        <v>0</v>
      </c>
      <c r="D20" s="132">
        <f t="shared" ref="D20:L20" si="2">D19*0.1</f>
        <v>0</v>
      </c>
      <c r="E20" s="132">
        <f t="shared" si="2"/>
        <v>0</v>
      </c>
      <c r="F20" s="132">
        <f t="shared" si="2"/>
        <v>0</v>
      </c>
      <c r="G20" s="132">
        <f t="shared" si="2"/>
        <v>0</v>
      </c>
      <c r="H20" s="132">
        <f t="shared" si="2"/>
        <v>0</v>
      </c>
      <c r="I20" s="132">
        <f t="shared" si="2"/>
        <v>0</v>
      </c>
      <c r="J20" s="132">
        <f t="shared" si="2"/>
        <v>0</v>
      </c>
      <c r="K20" s="132">
        <f t="shared" si="2"/>
        <v>0</v>
      </c>
      <c r="L20" s="132">
        <f t="shared" si="2"/>
        <v>0</v>
      </c>
      <c r="M20" s="131">
        <f t="shared" si="0"/>
        <v>0</v>
      </c>
    </row>
    <row r="21" spans="1:14" ht="15" customHeight="1" x14ac:dyDescent="0.4">
      <c r="A21" s="14" t="s">
        <v>294</v>
      </c>
      <c r="B21" s="64" t="s">
        <v>34</v>
      </c>
      <c r="C21" s="133">
        <f t="shared" ref="C21:L21" si="3">C19+IF(C20&lt;C19*0.1,C20,C19*0.1)</f>
        <v>0</v>
      </c>
      <c r="D21" s="133">
        <f t="shared" si="3"/>
        <v>0</v>
      </c>
      <c r="E21" s="133">
        <f t="shared" si="3"/>
        <v>0</v>
      </c>
      <c r="F21" s="133">
        <f t="shared" si="3"/>
        <v>0</v>
      </c>
      <c r="G21" s="133">
        <f t="shared" si="3"/>
        <v>0</v>
      </c>
      <c r="H21" s="133">
        <f t="shared" si="3"/>
        <v>0</v>
      </c>
      <c r="I21" s="133">
        <f t="shared" si="3"/>
        <v>0</v>
      </c>
      <c r="J21" s="133">
        <f>J19+IF(J20&lt;J19*0.1,J20,J19*0.1)</f>
        <v>0</v>
      </c>
      <c r="K21" s="133">
        <f t="shared" si="3"/>
        <v>0</v>
      </c>
      <c r="L21" s="133">
        <f t="shared" si="3"/>
        <v>0</v>
      </c>
      <c r="M21" s="119">
        <f t="shared" si="0"/>
        <v>0</v>
      </c>
      <c r="N21" s="4"/>
    </row>
    <row r="22" spans="1:14" ht="15" customHeight="1" x14ac:dyDescent="0.4">
      <c r="A22" s="13" t="s">
        <v>35</v>
      </c>
      <c r="B22" s="64" t="s">
        <v>36</v>
      </c>
      <c r="C22" s="171">
        <v>0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31">
        <f t="shared" si="0"/>
        <v>0</v>
      </c>
      <c r="N22" s="4"/>
    </row>
    <row r="23" spans="1:14" ht="15" customHeight="1" x14ac:dyDescent="0.4">
      <c r="A23" s="15" t="s">
        <v>293</v>
      </c>
      <c r="B23" s="10" t="s">
        <v>38</v>
      </c>
      <c r="C23" s="11">
        <f>C21+C22</f>
        <v>0</v>
      </c>
      <c r="D23" s="11">
        <f t="shared" ref="D23:K23" si="4">D21+D22</f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 t="shared" si="4"/>
        <v>0</v>
      </c>
      <c r="J23" s="11">
        <f>J21+J22</f>
        <v>0</v>
      </c>
      <c r="K23" s="11">
        <f t="shared" si="4"/>
        <v>0</v>
      </c>
      <c r="L23" s="11">
        <f>L21+L22</f>
        <v>0</v>
      </c>
      <c r="M23" s="114">
        <f>ROUND(SUM(M21:M22),2)</f>
        <v>0</v>
      </c>
    </row>
    <row r="24" spans="1:14" ht="15" customHeight="1" x14ac:dyDescent="0.35">
      <c r="A24" s="74"/>
      <c r="M24" s="3"/>
    </row>
    <row r="25" spans="1:14" ht="15" customHeight="1" x14ac:dyDescent="0.35">
      <c r="A25" s="7" t="s">
        <v>5</v>
      </c>
      <c r="B25" s="7" t="s">
        <v>39</v>
      </c>
      <c r="C25" s="207" t="s">
        <v>290</v>
      </c>
      <c r="D25" s="208"/>
      <c r="E25" s="208"/>
      <c r="F25" s="208"/>
      <c r="G25" s="208"/>
      <c r="H25" s="208"/>
      <c r="I25" s="208"/>
      <c r="J25" s="208"/>
      <c r="K25" s="208"/>
      <c r="L25" s="209"/>
      <c r="M25" s="7" t="s">
        <v>17</v>
      </c>
    </row>
    <row r="26" spans="1:14" ht="12.75" x14ac:dyDescent="0.35">
      <c r="A26" s="72" t="s">
        <v>40</v>
      </c>
      <c r="B26" s="71" t="s">
        <v>41</v>
      </c>
      <c r="C26" s="204">
        <v>0</v>
      </c>
      <c r="D26" s="205"/>
      <c r="E26" s="205"/>
      <c r="F26" s="205"/>
      <c r="G26" s="205"/>
      <c r="H26" s="205"/>
      <c r="I26" s="205"/>
      <c r="J26" s="205"/>
      <c r="K26" s="205"/>
      <c r="L26" s="206"/>
      <c r="M26" s="134">
        <f>C26</f>
        <v>0</v>
      </c>
      <c r="N26" s="22"/>
    </row>
    <row r="27" spans="1:14" ht="15" customHeight="1" x14ac:dyDescent="0.35">
      <c r="A27" s="72" t="s">
        <v>42</v>
      </c>
      <c r="B27" s="71" t="s">
        <v>43</v>
      </c>
      <c r="C27" s="218">
        <v>0</v>
      </c>
      <c r="D27" s="218"/>
      <c r="E27" s="218"/>
      <c r="F27" s="218"/>
      <c r="G27" s="218"/>
      <c r="H27" s="218"/>
      <c r="I27" s="218"/>
      <c r="J27" s="218"/>
      <c r="K27" s="218"/>
      <c r="L27" s="218"/>
      <c r="M27" s="134">
        <f t="shared" ref="M27:M28" si="5">C27</f>
        <v>0</v>
      </c>
    </row>
    <row r="28" spans="1:14" ht="15" customHeight="1" x14ac:dyDescent="0.35">
      <c r="A28" s="72" t="s">
        <v>44</v>
      </c>
      <c r="B28" s="9" t="s">
        <v>45</v>
      </c>
      <c r="C28" s="218">
        <v>0</v>
      </c>
      <c r="D28" s="218"/>
      <c r="E28" s="218"/>
      <c r="F28" s="218"/>
      <c r="G28" s="218"/>
      <c r="H28" s="218"/>
      <c r="I28" s="218"/>
      <c r="J28" s="218"/>
      <c r="K28" s="218"/>
      <c r="L28" s="218"/>
      <c r="M28" s="134">
        <f t="shared" si="5"/>
        <v>0</v>
      </c>
    </row>
    <row r="29" spans="1:14" ht="17.25" customHeight="1" x14ac:dyDescent="0.4">
      <c r="A29" s="72"/>
      <c r="B29" s="113" t="s">
        <v>46</v>
      </c>
      <c r="C29" s="219">
        <f>M21-SUM(C26:L28)</f>
        <v>0</v>
      </c>
      <c r="D29" s="220"/>
      <c r="E29" s="220"/>
      <c r="F29" s="220"/>
      <c r="G29" s="220"/>
      <c r="H29" s="220"/>
      <c r="I29" s="220"/>
      <c r="J29" s="220"/>
      <c r="K29" s="220"/>
      <c r="L29" s="221"/>
      <c r="M29" s="135"/>
    </row>
    <row r="30" spans="1:14" ht="15" customHeight="1" x14ac:dyDescent="0.35">
      <c r="A30" s="72" t="s">
        <v>47</v>
      </c>
      <c r="B30" s="9" t="s">
        <v>48</v>
      </c>
      <c r="C30" s="190">
        <f>IF(AND(C29&lt;C62,C29&lt;C58),C29,C63)</f>
        <v>0</v>
      </c>
      <c r="D30" s="190"/>
      <c r="E30" s="190"/>
      <c r="F30" s="190"/>
      <c r="G30" s="190"/>
      <c r="H30" s="190"/>
      <c r="I30" s="190"/>
      <c r="J30" s="190"/>
      <c r="K30" s="190"/>
      <c r="L30" s="190"/>
      <c r="M30" s="134">
        <f>C30</f>
        <v>0</v>
      </c>
    </row>
    <row r="31" spans="1:14" ht="15" customHeight="1" x14ac:dyDescent="0.4">
      <c r="A31" s="15" t="s">
        <v>49</v>
      </c>
      <c r="B31" s="10" t="s">
        <v>291</v>
      </c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2">
        <f>ROUND(SUM(M26+M30+M27+M28),2)</f>
        <v>0</v>
      </c>
    </row>
    <row r="32" spans="1:14" ht="15" customHeight="1" x14ac:dyDescent="0.35">
      <c r="A32" s="22"/>
    </row>
    <row r="33" spans="1:13" ht="15" hidden="1" customHeight="1" x14ac:dyDescent="0.35">
      <c r="C33" s="35" t="str">
        <f t="shared" ref="C33:L33" si="6">C12</f>
        <v>Applicant</v>
      </c>
      <c r="D33" s="35" t="str">
        <f t="shared" si="6"/>
        <v>Partner 1</v>
      </c>
      <c r="E33" s="35" t="str">
        <f t="shared" si="6"/>
        <v>Partner 2</v>
      </c>
      <c r="F33" s="35" t="str">
        <f t="shared" si="6"/>
        <v>Partner 3</v>
      </c>
      <c r="G33" s="35" t="str">
        <f t="shared" si="6"/>
        <v>Partner 4</v>
      </c>
      <c r="H33" s="35" t="str">
        <f t="shared" si="6"/>
        <v>Partner 5</v>
      </c>
      <c r="I33" s="35" t="str">
        <f t="shared" si="6"/>
        <v>Partner 6</v>
      </c>
      <c r="J33" s="35" t="str">
        <f t="shared" si="6"/>
        <v>Partner 7</v>
      </c>
      <c r="K33" s="35" t="str">
        <f t="shared" si="6"/>
        <v>Partner 8</v>
      </c>
      <c r="L33" s="35" t="str">
        <f t="shared" si="6"/>
        <v>Partner 9</v>
      </c>
    </row>
    <row r="34" spans="1:13" ht="15" hidden="1" customHeight="1" x14ac:dyDescent="0.35">
      <c r="A34" s="186" t="s">
        <v>50</v>
      </c>
      <c r="B34" s="186"/>
      <c r="C34" s="26" t="str">
        <f t="shared" ref="C34:L34" si="7">IFERROR($M$30*C21/$M$21,"")</f>
        <v/>
      </c>
      <c r="D34" s="26" t="str">
        <f t="shared" si="7"/>
        <v/>
      </c>
      <c r="E34" s="26" t="str">
        <f t="shared" si="7"/>
        <v/>
      </c>
      <c r="F34" s="26" t="str">
        <f t="shared" si="7"/>
        <v/>
      </c>
      <c r="G34" s="26" t="str">
        <f t="shared" si="7"/>
        <v/>
      </c>
      <c r="H34" s="26" t="str">
        <f t="shared" si="7"/>
        <v/>
      </c>
      <c r="I34" s="26" t="str">
        <f t="shared" si="7"/>
        <v/>
      </c>
      <c r="J34" s="26" t="str">
        <f t="shared" si="7"/>
        <v/>
      </c>
      <c r="K34" s="26" t="str">
        <f t="shared" si="7"/>
        <v/>
      </c>
      <c r="L34" s="26" t="str">
        <f t="shared" si="7"/>
        <v/>
      </c>
    </row>
    <row r="35" spans="1:13" ht="15" hidden="1" customHeight="1" x14ac:dyDescent="0.35">
      <c r="B35" s="1"/>
    </row>
    <row r="36" spans="1:13" ht="15" hidden="1" customHeight="1" x14ac:dyDescent="0.35">
      <c r="B36" s="184"/>
      <c r="C36" s="36" t="str">
        <f>C12</f>
        <v>Applicant</v>
      </c>
      <c r="D36" s="37" t="str">
        <f>C34</f>
        <v/>
      </c>
      <c r="M36" s="4"/>
    </row>
    <row r="37" spans="1:13" ht="15" hidden="1" customHeight="1" x14ac:dyDescent="0.35">
      <c r="B37" s="184"/>
      <c r="C37" s="36" t="str">
        <f>D12</f>
        <v>Partner 1</v>
      </c>
      <c r="D37" s="37" t="str">
        <f>D34</f>
        <v/>
      </c>
    </row>
    <row r="38" spans="1:13" ht="15" hidden="1" customHeight="1" x14ac:dyDescent="0.35">
      <c r="B38" s="184"/>
      <c r="C38" s="36" t="str">
        <f>E12</f>
        <v>Partner 2</v>
      </c>
      <c r="D38" s="37" t="str">
        <f>E34</f>
        <v/>
      </c>
    </row>
    <row r="39" spans="1:13" ht="15" hidden="1" customHeight="1" x14ac:dyDescent="0.35">
      <c r="B39" s="184"/>
      <c r="C39" s="38" t="str">
        <f>F12</f>
        <v>Partner 3</v>
      </c>
      <c r="D39" s="37" t="str">
        <f>F34</f>
        <v/>
      </c>
    </row>
    <row r="40" spans="1:13" ht="15" hidden="1" customHeight="1" x14ac:dyDescent="0.35">
      <c r="B40" s="184"/>
      <c r="C40" s="38" t="str">
        <f>G12</f>
        <v>Partner 4</v>
      </c>
      <c r="D40" s="37" t="str">
        <f>G34</f>
        <v/>
      </c>
      <c r="G40" t="s">
        <v>51</v>
      </c>
    </row>
    <row r="41" spans="1:13" ht="15" hidden="1" customHeight="1" x14ac:dyDescent="0.35">
      <c r="B41" s="184"/>
      <c r="C41" s="38" t="str">
        <f>H12</f>
        <v>Partner 5</v>
      </c>
      <c r="D41" s="37" t="str">
        <f>H34</f>
        <v/>
      </c>
    </row>
    <row r="42" spans="1:13" ht="15" hidden="1" customHeight="1" x14ac:dyDescent="0.35">
      <c r="B42" s="184"/>
      <c r="C42" s="38" t="str">
        <f>I12</f>
        <v>Partner 6</v>
      </c>
      <c r="D42" s="37" t="str">
        <f>I34</f>
        <v/>
      </c>
    </row>
    <row r="43" spans="1:13" ht="15" hidden="1" customHeight="1" x14ac:dyDescent="0.35">
      <c r="B43" s="184"/>
      <c r="C43" s="38" t="str">
        <f>J12</f>
        <v>Partner 7</v>
      </c>
      <c r="D43" s="37" t="str">
        <f>J34</f>
        <v/>
      </c>
      <c r="F43" t="s">
        <v>51</v>
      </c>
    </row>
    <row r="44" spans="1:13" ht="15" hidden="1" customHeight="1" x14ac:dyDescent="0.35">
      <c r="B44" s="184"/>
      <c r="C44" s="38" t="str">
        <f>K12</f>
        <v>Partner 8</v>
      </c>
      <c r="D44" s="37" t="str">
        <f>K34</f>
        <v/>
      </c>
    </row>
    <row r="45" spans="1:13" ht="15" hidden="1" customHeight="1" x14ac:dyDescent="0.35">
      <c r="B45" s="184"/>
      <c r="C45" s="38" t="str">
        <f>L12</f>
        <v>Partner 9</v>
      </c>
      <c r="D45" s="37" t="str">
        <f>L34</f>
        <v/>
      </c>
    </row>
    <row r="46" spans="1:13" ht="15" customHeight="1" x14ac:dyDescent="0.35">
      <c r="B46" s="164"/>
      <c r="C46" s="165"/>
      <c r="D46" s="166"/>
    </row>
    <row r="47" spans="1:13" ht="15" customHeight="1" x14ac:dyDescent="0.35">
      <c r="A47" s="187" t="s">
        <v>329</v>
      </c>
      <c r="B47" s="188"/>
      <c r="C47" s="188"/>
      <c r="D47" s="166"/>
    </row>
    <row r="48" spans="1:13" ht="42" customHeight="1" x14ac:dyDescent="0.35">
      <c r="A48" s="187"/>
      <c r="B48" s="188"/>
      <c r="C48" s="188"/>
      <c r="D48" s="166"/>
    </row>
    <row r="49" spans="1:8" ht="15" customHeight="1" x14ac:dyDescent="0.35">
      <c r="A49" s="187" t="s">
        <v>327</v>
      </c>
      <c r="B49" s="188"/>
      <c r="C49" s="188"/>
      <c r="D49" s="166"/>
    </row>
    <row r="50" spans="1:8" ht="15" customHeight="1" x14ac:dyDescent="0.35">
      <c r="A50" s="187"/>
      <c r="B50" s="188"/>
      <c r="C50" s="188"/>
      <c r="D50" s="166"/>
    </row>
    <row r="51" spans="1:8" ht="22.5" customHeight="1" x14ac:dyDescent="0.35">
      <c r="A51" s="187"/>
      <c r="B51" s="188"/>
      <c r="C51" s="188"/>
      <c r="D51" s="166"/>
    </row>
    <row r="52" spans="1:8" ht="15" customHeight="1" x14ac:dyDescent="0.35">
      <c r="A52" s="187" t="s">
        <v>328</v>
      </c>
      <c r="B52" s="188"/>
      <c r="C52" s="189"/>
      <c r="D52" s="166"/>
    </row>
    <row r="53" spans="1:8" ht="34.9" customHeight="1" x14ac:dyDescent="0.35">
      <c r="A53" s="187"/>
      <c r="B53" s="188"/>
      <c r="C53" s="189"/>
    </row>
    <row r="54" spans="1:8" ht="15" customHeight="1" x14ac:dyDescent="0.35">
      <c r="A54" s="167"/>
      <c r="B54" s="168"/>
      <c r="C54" s="94"/>
    </row>
    <row r="55" spans="1:8" ht="15" hidden="1" customHeight="1" x14ac:dyDescent="0.4">
      <c r="A55" s="180" t="s">
        <v>323</v>
      </c>
      <c r="B55" s="180"/>
      <c r="C55" s="180"/>
      <c r="D55" s="180"/>
      <c r="E55" s="180"/>
      <c r="F55" s="180"/>
      <c r="G55" s="180"/>
      <c r="H55" s="180"/>
    </row>
    <row r="56" spans="1:8" ht="15" hidden="1" customHeight="1" x14ac:dyDescent="0.4">
      <c r="A56" s="104"/>
      <c r="B56" s="96" t="s">
        <v>52</v>
      </c>
      <c r="C56" s="92"/>
      <c r="D56" s="92"/>
      <c r="E56" s="181" t="s">
        <v>53</v>
      </c>
      <c r="F56" s="182"/>
      <c r="G56" s="182"/>
      <c r="H56" s="183"/>
    </row>
    <row r="57" spans="1:8" ht="15" hidden="1" customHeight="1" x14ac:dyDescent="0.35">
      <c r="A57" s="105"/>
      <c r="B57" s="22" t="s">
        <v>325</v>
      </c>
      <c r="C57" s="98">
        <v>0.9</v>
      </c>
      <c r="E57" s="106">
        <f>IF(OR(M21-SUM(C26:L26)-SUM(C27:L28)&lt;M21*C57,(M21-SUM(C26:L26)-SUM(C27:L28)&lt;C58)),C29,OR(C58,C57))</f>
        <v>0</v>
      </c>
      <c r="F57" s="107"/>
      <c r="G57" s="108" t="s">
        <v>37</v>
      </c>
      <c r="H57" s="109"/>
    </row>
    <row r="58" spans="1:8" ht="15" hidden="1" customHeight="1" x14ac:dyDescent="0.35">
      <c r="A58" s="105"/>
      <c r="B58" s="22" t="s">
        <v>326</v>
      </c>
      <c r="C58" s="99">
        <v>400000</v>
      </c>
      <c r="E58" s="106">
        <f>IF(OR(M21-SUM(C27:L28)&lt;M21*C57,M21-SUM(C27:L28)&lt;C58),C29,"")</f>
        <v>0</v>
      </c>
      <c r="F58" s="107"/>
      <c r="G58" s="107"/>
      <c r="H58" s="109"/>
    </row>
    <row r="59" spans="1:8" ht="15" hidden="1" customHeight="1" x14ac:dyDescent="0.35">
      <c r="A59" s="97"/>
      <c r="E59" s="110">
        <f>IF(AND(C29&lt;C62,C29&lt;C58),C29,C63)</f>
        <v>0</v>
      </c>
      <c r="F59" s="111"/>
      <c r="G59" s="111"/>
      <c r="H59" s="112"/>
    </row>
    <row r="60" spans="1:8" ht="15" hidden="1" customHeight="1" x14ac:dyDescent="0.4">
      <c r="A60" s="97"/>
      <c r="B60" s="91" t="s">
        <v>54</v>
      </c>
      <c r="H60" s="93"/>
    </row>
    <row r="61" spans="1:8" ht="15" hidden="1" customHeight="1" x14ac:dyDescent="0.35">
      <c r="A61" s="100" t="s">
        <v>55</v>
      </c>
      <c r="B61" s="150" t="s">
        <v>56</v>
      </c>
      <c r="C61" s="4">
        <f>M21-SUM(C26:L26)-SUM(C27:L28)</f>
        <v>0</v>
      </c>
      <c r="H61" s="93"/>
    </row>
    <row r="62" spans="1:8" ht="15" hidden="1" customHeight="1" x14ac:dyDescent="0.35">
      <c r="A62" s="97" t="s">
        <v>57</v>
      </c>
      <c r="B62" s="22" t="s">
        <v>58</v>
      </c>
      <c r="C62" s="4">
        <f>M21*C57</f>
        <v>0</v>
      </c>
      <c r="H62" s="93"/>
    </row>
    <row r="63" spans="1:8" ht="15" hidden="1" customHeight="1" x14ac:dyDescent="0.35">
      <c r="A63" s="101" t="s">
        <v>59</v>
      </c>
      <c r="B63" s="102" t="s">
        <v>60</v>
      </c>
      <c r="C63" s="103">
        <f>MIN(C58,C62)</f>
        <v>0</v>
      </c>
      <c r="D63" s="94"/>
      <c r="E63" s="94"/>
      <c r="F63" s="94"/>
      <c r="G63" s="94"/>
      <c r="H63" s="95"/>
    </row>
  </sheetData>
  <sheetProtection algorithmName="SHA-512" hashValue="UO9s1D6ds97T2QqrphbNxBerBRVobSYqY+geQsITDP68iJb+H1/ZA451/1C1twi0KQtdnXB7bfm0aNcaJg9Exg==" saltValue="nZ6mOBQh25kzdGPSFX/KXw==" spinCount="100000" sheet="1" objects="1" scenarios="1"/>
  <mergeCells count="29">
    <mergeCell ref="A1:M1"/>
    <mergeCell ref="A2:B2"/>
    <mergeCell ref="C28:L28"/>
    <mergeCell ref="C29:L29"/>
    <mergeCell ref="C2:M2"/>
    <mergeCell ref="C27:L27"/>
    <mergeCell ref="A10:E10"/>
    <mergeCell ref="A4:L4"/>
    <mergeCell ref="C30:L30"/>
    <mergeCell ref="A7:E7"/>
    <mergeCell ref="A6:E6"/>
    <mergeCell ref="A8:E8"/>
    <mergeCell ref="A9:E9"/>
    <mergeCell ref="G5:L9"/>
    <mergeCell ref="C26:L26"/>
    <mergeCell ref="C25:L25"/>
    <mergeCell ref="A5:E5"/>
    <mergeCell ref="G10:L10"/>
    <mergeCell ref="A55:H55"/>
    <mergeCell ref="E56:H56"/>
    <mergeCell ref="B36:B45"/>
    <mergeCell ref="C31:L31"/>
    <mergeCell ref="A34:B34"/>
    <mergeCell ref="A47:A48"/>
    <mergeCell ref="B47:C48"/>
    <mergeCell ref="A49:A51"/>
    <mergeCell ref="B49:C51"/>
    <mergeCell ref="A52:A53"/>
    <mergeCell ref="B52:C53"/>
  </mergeCells>
  <phoneticPr fontId="2" type="noConversion"/>
  <pageMargins left="0.41" right="0.28999999999999998" top="0.21" bottom="0.27" header="0.36" footer="0.2"/>
  <pageSetup paperSize="9" scale="86" orientation="landscape" r:id="rId1"/>
  <headerFooter alignWithMargins="0"/>
  <ignoredErrors>
    <ignoredError sqref="C19:I19 K19:L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16"/>
  <sheetViews>
    <sheetView zoomScaleNormal="100" workbookViewId="0">
      <selection activeCell="F4" sqref="F4"/>
    </sheetView>
  </sheetViews>
  <sheetFormatPr defaultRowHeight="12.75" x14ac:dyDescent="0.35"/>
  <cols>
    <col min="1" max="1" width="4.59765625" customWidth="1"/>
    <col min="2" max="2" width="29.86328125" customWidth="1"/>
    <col min="3" max="3" width="26.3984375" style="23" customWidth="1"/>
    <col min="4" max="4" width="15.59765625" style="23" bestFit="1" customWidth="1"/>
    <col min="5" max="5" width="14.1328125" customWidth="1"/>
    <col min="6" max="6" width="9.86328125" bestFit="1" customWidth="1"/>
    <col min="7" max="7" width="20.3984375" customWidth="1"/>
    <col min="8" max="8" width="34.86328125" customWidth="1"/>
    <col min="9" max="10" width="20.73046875" customWidth="1"/>
  </cols>
  <sheetData>
    <row r="1" spans="1:10" ht="25.5" customHeight="1" x14ac:dyDescent="0.65">
      <c r="A1" s="50" t="s">
        <v>61</v>
      </c>
      <c r="B1" s="51"/>
      <c r="C1" s="51"/>
      <c r="D1" s="116"/>
      <c r="E1" s="117"/>
      <c r="F1" s="117"/>
      <c r="G1" s="118"/>
      <c r="H1" s="2"/>
    </row>
    <row r="2" spans="1:10" ht="20.25" x14ac:dyDescent="0.55000000000000004">
      <c r="A2" s="231" t="str">
        <f>'Estimated Budget - Summary'!C12</f>
        <v>Applicant</v>
      </c>
      <c r="B2" s="232"/>
      <c r="C2" s="232"/>
      <c r="D2" s="232"/>
      <c r="E2" s="232"/>
      <c r="F2" s="232"/>
      <c r="G2" s="233"/>
    </row>
    <row r="3" spans="1:10" ht="25.5" x14ac:dyDescent="0.35">
      <c r="A3" s="17" t="s">
        <v>62</v>
      </c>
      <c r="B3" s="17" t="s">
        <v>63</v>
      </c>
      <c r="C3" s="17" t="s">
        <v>64</v>
      </c>
      <c r="D3" s="17" t="s">
        <v>65</v>
      </c>
      <c r="E3" s="17" t="s">
        <v>66</v>
      </c>
      <c r="F3" s="17" t="s">
        <v>67</v>
      </c>
      <c r="G3" s="17" t="s">
        <v>68</v>
      </c>
    </row>
    <row r="4" spans="1:10" x14ac:dyDescent="0.35">
      <c r="A4" s="65" t="s">
        <v>69</v>
      </c>
      <c r="B4" s="151"/>
      <c r="C4" s="152"/>
      <c r="D4" s="152"/>
      <c r="E4" s="153"/>
      <c r="F4" s="75" t="str">
        <f>IFERROR(VLOOKUP(CONCATENATE(C4,D4),$C$293:$D$416,2,FALSE),"")</f>
        <v/>
      </c>
      <c r="G4" s="75" t="str">
        <f>IFERROR(F4*E4,"")</f>
        <v/>
      </c>
    </row>
    <row r="5" spans="1:10" x14ac:dyDescent="0.35">
      <c r="A5" s="65" t="s">
        <v>71</v>
      </c>
      <c r="B5" s="151"/>
      <c r="C5" s="152"/>
      <c r="D5" s="152"/>
      <c r="E5" s="155"/>
      <c r="F5" s="75" t="str">
        <f t="shared" ref="F5:F11" si="0">IFERROR(VLOOKUP(CONCATENATE(C5,D5),$C$293:$D$416,2,FALSE),"")</f>
        <v/>
      </c>
      <c r="G5" s="75" t="str">
        <f t="shared" ref="G5:G23" si="1">IFERROR(F5*E5,"")</f>
        <v/>
      </c>
    </row>
    <row r="6" spans="1:10" x14ac:dyDescent="0.35">
      <c r="A6" s="65" t="s">
        <v>72</v>
      </c>
      <c r="B6" s="151"/>
      <c r="C6" s="152"/>
      <c r="D6" s="152"/>
      <c r="E6" s="155"/>
      <c r="F6" s="75" t="str">
        <f t="shared" si="0"/>
        <v/>
      </c>
      <c r="G6" s="75" t="str">
        <f t="shared" si="1"/>
        <v/>
      </c>
    </row>
    <row r="7" spans="1:10" x14ac:dyDescent="0.35">
      <c r="A7" s="65" t="s">
        <v>73</v>
      </c>
      <c r="B7" s="151"/>
      <c r="C7" s="152"/>
      <c r="D7" s="152"/>
      <c r="E7" s="155"/>
      <c r="F7" s="75" t="str">
        <f t="shared" si="0"/>
        <v/>
      </c>
      <c r="G7" s="75" t="str">
        <f t="shared" si="1"/>
        <v/>
      </c>
    </row>
    <row r="8" spans="1:10" x14ac:dyDescent="0.35">
      <c r="A8" s="65" t="s">
        <v>74</v>
      </c>
      <c r="B8" s="151"/>
      <c r="C8" s="152"/>
      <c r="D8" s="152"/>
      <c r="E8" s="155"/>
      <c r="F8" s="75" t="str">
        <f t="shared" si="0"/>
        <v/>
      </c>
      <c r="G8" s="75" t="str">
        <f t="shared" si="1"/>
        <v/>
      </c>
    </row>
    <row r="9" spans="1:10" x14ac:dyDescent="0.35">
      <c r="A9" s="65" t="s">
        <v>75</v>
      </c>
      <c r="B9" s="151"/>
      <c r="C9" s="152"/>
      <c r="D9" s="152"/>
      <c r="E9" s="155"/>
      <c r="F9" s="75" t="str">
        <f t="shared" si="0"/>
        <v/>
      </c>
      <c r="G9" s="75" t="str">
        <f t="shared" si="1"/>
        <v/>
      </c>
      <c r="J9" t="s">
        <v>51</v>
      </c>
    </row>
    <row r="10" spans="1:10" x14ac:dyDescent="0.35">
      <c r="A10" s="65" t="s">
        <v>76</v>
      </c>
      <c r="B10" s="151"/>
      <c r="C10" s="152"/>
      <c r="D10" s="152"/>
      <c r="E10" s="155"/>
      <c r="F10" s="75" t="str">
        <f t="shared" si="0"/>
        <v/>
      </c>
      <c r="G10" s="75" t="str">
        <f t="shared" si="1"/>
        <v/>
      </c>
    </row>
    <row r="11" spans="1:10" x14ac:dyDescent="0.35">
      <c r="A11" s="65" t="s">
        <v>77</v>
      </c>
      <c r="B11" s="151"/>
      <c r="C11" s="152"/>
      <c r="D11" s="152"/>
      <c r="E11" s="155"/>
      <c r="F11" s="75" t="str">
        <f t="shared" si="0"/>
        <v/>
      </c>
      <c r="G11" s="75" t="str">
        <f t="shared" si="1"/>
        <v/>
      </c>
    </row>
    <row r="12" spans="1:10" x14ac:dyDescent="0.35">
      <c r="A12" s="65" t="s">
        <v>78</v>
      </c>
      <c r="B12" s="151"/>
      <c r="C12" s="152"/>
      <c r="D12" s="152"/>
      <c r="E12" s="155"/>
      <c r="F12" s="75" t="str">
        <f t="shared" ref="F12:F23" si="2">IFERROR(VLOOKUP(CONCATENATE(C12,D12),$C$293:$D$416,2,FALSE),"")</f>
        <v/>
      </c>
      <c r="G12" s="75" t="str">
        <f t="shared" si="1"/>
        <v/>
      </c>
    </row>
    <row r="13" spans="1:10" x14ac:dyDescent="0.35">
      <c r="A13" s="65" t="s">
        <v>79</v>
      </c>
      <c r="B13" s="151"/>
      <c r="C13" s="152"/>
      <c r="D13" s="152"/>
      <c r="E13" s="155"/>
      <c r="F13" s="75" t="str">
        <f t="shared" si="2"/>
        <v/>
      </c>
      <c r="G13" s="75" t="str">
        <f t="shared" si="1"/>
        <v/>
      </c>
    </row>
    <row r="14" spans="1:10" x14ac:dyDescent="0.35">
      <c r="A14" s="65" t="s">
        <v>80</v>
      </c>
      <c r="B14" s="151"/>
      <c r="C14" s="152"/>
      <c r="D14" s="152"/>
      <c r="E14" s="155"/>
      <c r="F14" s="75" t="str">
        <f t="shared" si="2"/>
        <v/>
      </c>
      <c r="G14" s="75" t="str">
        <f t="shared" si="1"/>
        <v/>
      </c>
    </row>
    <row r="15" spans="1:10" x14ac:dyDescent="0.35">
      <c r="A15" s="65" t="s">
        <v>81</v>
      </c>
      <c r="B15" s="151"/>
      <c r="C15" s="152"/>
      <c r="D15" s="152"/>
      <c r="E15" s="155"/>
      <c r="F15" s="75" t="str">
        <f t="shared" si="2"/>
        <v/>
      </c>
      <c r="G15" s="75" t="str">
        <f t="shared" si="1"/>
        <v/>
      </c>
    </row>
    <row r="16" spans="1:10" x14ac:dyDescent="0.35">
      <c r="A16" s="65" t="s">
        <v>82</v>
      </c>
      <c r="B16" s="151"/>
      <c r="C16" s="152"/>
      <c r="D16" s="152"/>
      <c r="E16" s="155"/>
      <c r="F16" s="75" t="str">
        <f t="shared" si="2"/>
        <v/>
      </c>
      <c r="G16" s="75" t="str">
        <f t="shared" si="1"/>
        <v/>
      </c>
    </row>
    <row r="17" spans="1:7" x14ac:dyDescent="0.35">
      <c r="A17" s="65" t="s">
        <v>83</v>
      </c>
      <c r="B17" s="151"/>
      <c r="C17" s="152"/>
      <c r="D17" s="152"/>
      <c r="E17" s="155"/>
      <c r="F17" s="75" t="str">
        <f t="shared" si="2"/>
        <v/>
      </c>
      <c r="G17" s="75" t="str">
        <f t="shared" si="1"/>
        <v/>
      </c>
    </row>
    <row r="18" spans="1:7" x14ac:dyDescent="0.35">
      <c r="A18" s="65" t="s">
        <v>84</v>
      </c>
      <c r="B18" s="151"/>
      <c r="C18" s="152"/>
      <c r="D18" s="152"/>
      <c r="E18" s="155"/>
      <c r="F18" s="75" t="str">
        <f t="shared" si="2"/>
        <v/>
      </c>
      <c r="G18" s="75" t="str">
        <f t="shared" si="1"/>
        <v/>
      </c>
    </row>
    <row r="19" spans="1:7" x14ac:dyDescent="0.35">
      <c r="A19" s="65" t="s">
        <v>85</v>
      </c>
      <c r="B19" s="151"/>
      <c r="C19" s="152"/>
      <c r="D19" s="152"/>
      <c r="E19" s="155"/>
      <c r="F19" s="75" t="str">
        <f t="shared" si="2"/>
        <v/>
      </c>
      <c r="G19" s="75" t="str">
        <f t="shared" si="1"/>
        <v/>
      </c>
    </row>
    <row r="20" spans="1:7" x14ac:dyDescent="0.35">
      <c r="A20" s="65" t="s">
        <v>86</v>
      </c>
      <c r="B20" s="151"/>
      <c r="C20" s="152"/>
      <c r="D20" s="152"/>
      <c r="E20" s="155"/>
      <c r="F20" s="75" t="str">
        <f t="shared" si="2"/>
        <v/>
      </c>
      <c r="G20" s="75" t="str">
        <f t="shared" si="1"/>
        <v/>
      </c>
    </row>
    <row r="21" spans="1:7" x14ac:dyDescent="0.35">
      <c r="A21" s="65" t="s">
        <v>87</v>
      </c>
      <c r="B21" s="151"/>
      <c r="C21" s="152"/>
      <c r="D21" s="152"/>
      <c r="E21" s="155"/>
      <c r="F21" s="75" t="str">
        <f t="shared" si="2"/>
        <v/>
      </c>
      <c r="G21" s="75" t="str">
        <f t="shared" si="1"/>
        <v/>
      </c>
    </row>
    <row r="22" spans="1:7" x14ac:dyDescent="0.35">
      <c r="A22" s="65" t="s">
        <v>88</v>
      </c>
      <c r="B22" s="151"/>
      <c r="C22" s="152"/>
      <c r="D22" s="152"/>
      <c r="E22" s="155"/>
      <c r="F22" s="75" t="str">
        <f t="shared" si="2"/>
        <v/>
      </c>
      <c r="G22" s="75" t="str">
        <f t="shared" si="1"/>
        <v/>
      </c>
    </row>
    <row r="23" spans="1:7" ht="13.15" thickBot="1" x14ac:dyDescent="0.4">
      <c r="A23" s="125" t="s">
        <v>89</v>
      </c>
      <c r="B23" s="151"/>
      <c r="C23" s="157"/>
      <c r="D23" s="157"/>
      <c r="E23" s="155"/>
      <c r="F23" s="75" t="str">
        <f t="shared" si="2"/>
        <v/>
      </c>
      <c r="G23" s="128" t="str">
        <f t="shared" si="1"/>
        <v/>
      </c>
    </row>
    <row r="24" spans="1:7" ht="13.5" thickBot="1" x14ac:dyDescent="0.45">
      <c r="A24" s="228" t="s">
        <v>90</v>
      </c>
      <c r="B24" s="229"/>
      <c r="C24" s="229"/>
      <c r="D24" s="229"/>
      <c r="E24" s="229"/>
      <c r="F24" s="230"/>
      <c r="G24" s="129">
        <f>SUM(G4:G23)</f>
        <v>0</v>
      </c>
    </row>
    <row r="25" spans="1:7" x14ac:dyDescent="0.35">
      <c r="B25" s="23"/>
    </row>
    <row r="26" spans="1:7" x14ac:dyDescent="0.35">
      <c r="B26" s="23"/>
    </row>
    <row r="27" spans="1:7" ht="20.25" x14ac:dyDescent="0.55000000000000004">
      <c r="A27" s="231" t="str">
        <f>'Estimated Budget - Summary'!D12</f>
        <v>Partner 1</v>
      </c>
      <c r="B27" s="232"/>
      <c r="C27" s="232"/>
      <c r="D27" s="232"/>
      <c r="E27" s="232"/>
      <c r="F27" s="232"/>
      <c r="G27" s="233"/>
    </row>
    <row r="28" spans="1:7" ht="25.5" x14ac:dyDescent="0.35">
      <c r="A28" s="17" t="s">
        <v>62</v>
      </c>
      <c r="B28" s="17" t="s">
        <v>63</v>
      </c>
      <c r="C28" s="17" t="s">
        <v>64</v>
      </c>
      <c r="D28" s="17" t="s">
        <v>65</v>
      </c>
      <c r="E28" s="17" t="s">
        <v>66</v>
      </c>
      <c r="F28" s="17" t="s">
        <v>67</v>
      </c>
      <c r="G28" s="17" t="s">
        <v>68</v>
      </c>
    </row>
    <row r="29" spans="1:7" x14ac:dyDescent="0.35">
      <c r="A29" s="65" t="s">
        <v>69</v>
      </c>
      <c r="B29" s="151" t="s">
        <v>70</v>
      </c>
      <c r="C29" s="152"/>
      <c r="D29" s="152"/>
      <c r="E29" s="153"/>
      <c r="F29" s="75" t="str">
        <f>IFERROR(VLOOKUP(CONCATENATE(C29,D29),$C$293:$D$416,2,FALSE),"")</f>
        <v/>
      </c>
      <c r="G29" s="75" t="str">
        <f>IFERROR(F29*E29,"")</f>
        <v/>
      </c>
    </row>
    <row r="30" spans="1:7" x14ac:dyDescent="0.35">
      <c r="A30" s="65" t="s">
        <v>71</v>
      </c>
      <c r="B30" s="154"/>
      <c r="C30" s="152"/>
      <c r="D30" s="152"/>
      <c r="E30" s="155"/>
      <c r="F30" s="75" t="str">
        <f t="shared" ref="F30:F48" si="3">IFERROR(VLOOKUP(CONCATENATE(C30,D30),$C$293:$D$416,2,FALSE),"")</f>
        <v/>
      </c>
      <c r="G30" s="75" t="str">
        <f t="shared" ref="G30:G48" si="4">IFERROR(F30*E30,"")</f>
        <v/>
      </c>
    </row>
    <row r="31" spans="1:7" x14ac:dyDescent="0.35">
      <c r="A31" s="65" t="s">
        <v>72</v>
      </c>
      <c r="B31" s="154"/>
      <c r="C31" s="152"/>
      <c r="D31" s="152"/>
      <c r="E31" s="155"/>
      <c r="F31" s="75" t="str">
        <f t="shared" si="3"/>
        <v/>
      </c>
      <c r="G31" s="75" t="str">
        <f t="shared" si="4"/>
        <v/>
      </c>
    </row>
    <row r="32" spans="1:7" x14ac:dyDescent="0.35">
      <c r="A32" s="65" t="s">
        <v>73</v>
      </c>
      <c r="B32" s="154"/>
      <c r="C32" s="152"/>
      <c r="D32" s="152"/>
      <c r="E32" s="155"/>
      <c r="F32" s="75" t="str">
        <f t="shared" si="3"/>
        <v/>
      </c>
      <c r="G32" s="75" t="str">
        <f t="shared" si="4"/>
        <v/>
      </c>
    </row>
    <row r="33" spans="1:10" x14ac:dyDescent="0.35">
      <c r="A33" s="65" t="s">
        <v>74</v>
      </c>
      <c r="B33" s="154"/>
      <c r="C33" s="152"/>
      <c r="D33" s="152"/>
      <c r="E33" s="155"/>
      <c r="F33" s="75" t="str">
        <f t="shared" si="3"/>
        <v/>
      </c>
      <c r="G33" s="75" t="str">
        <f t="shared" si="4"/>
        <v/>
      </c>
    </row>
    <row r="34" spans="1:10" x14ac:dyDescent="0.35">
      <c r="A34" s="65" t="s">
        <v>75</v>
      </c>
      <c r="B34" s="154"/>
      <c r="C34" s="152"/>
      <c r="D34" s="152"/>
      <c r="E34" s="155"/>
      <c r="F34" s="75" t="str">
        <f t="shared" si="3"/>
        <v/>
      </c>
      <c r="G34" s="75" t="str">
        <f t="shared" si="4"/>
        <v/>
      </c>
      <c r="J34" t="s">
        <v>51</v>
      </c>
    </row>
    <row r="35" spans="1:10" x14ac:dyDescent="0.35">
      <c r="A35" s="65" t="s">
        <v>76</v>
      </c>
      <c r="B35" s="154"/>
      <c r="C35" s="152"/>
      <c r="D35" s="152"/>
      <c r="E35" s="155"/>
      <c r="F35" s="75" t="str">
        <f t="shared" si="3"/>
        <v/>
      </c>
      <c r="G35" s="75" t="str">
        <f t="shared" si="4"/>
        <v/>
      </c>
    </row>
    <row r="36" spans="1:10" x14ac:dyDescent="0.35">
      <c r="A36" s="65" t="s">
        <v>77</v>
      </c>
      <c r="B36" s="154"/>
      <c r="C36" s="152"/>
      <c r="D36" s="152"/>
      <c r="E36" s="155"/>
      <c r="F36" s="75" t="str">
        <f t="shared" si="3"/>
        <v/>
      </c>
      <c r="G36" s="75" t="str">
        <f t="shared" si="4"/>
        <v/>
      </c>
    </row>
    <row r="37" spans="1:10" x14ac:dyDescent="0.35">
      <c r="A37" s="65" t="s">
        <v>78</v>
      </c>
      <c r="B37" s="154"/>
      <c r="C37" s="152"/>
      <c r="D37" s="152"/>
      <c r="E37" s="155"/>
      <c r="F37" s="75" t="str">
        <f t="shared" si="3"/>
        <v/>
      </c>
      <c r="G37" s="75" t="str">
        <f t="shared" si="4"/>
        <v/>
      </c>
    </row>
    <row r="38" spans="1:10" x14ac:dyDescent="0.35">
      <c r="A38" s="65" t="s">
        <v>79</v>
      </c>
      <c r="B38" s="154"/>
      <c r="C38" s="152"/>
      <c r="D38" s="152"/>
      <c r="E38" s="155"/>
      <c r="F38" s="75" t="str">
        <f t="shared" si="3"/>
        <v/>
      </c>
      <c r="G38" s="75" t="str">
        <f t="shared" si="4"/>
        <v/>
      </c>
    </row>
    <row r="39" spans="1:10" x14ac:dyDescent="0.35">
      <c r="A39" s="65" t="s">
        <v>80</v>
      </c>
      <c r="B39" s="154"/>
      <c r="C39" s="152"/>
      <c r="D39" s="152"/>
      <c r="E39" s="155"/>
      <c r="F39" s="75" t="str">
        <f t="shared" si="3"/>
        <v/>
      </c>
      <c r="G39" s="75" t="str">
        <f t="shared" si="4"/>
        <v/>
      </c>
    </row>
    <row r="40" spans="1:10" x14ac:dyDescent="0.35">
      <c r="A40" s="65" t="s">
        <v>81</v>
      </c>
      <c r="B40" s="154"/>
      <c r="C40" s="152"/>
      <c r="D40" s="152"/>
      <c r="E40" s="155"/>
      <c r="F40" s="75" t="str">
        <f t="shared" si="3"/>
        <v/>
      </c>
      <c r="G40" s="75" t="str">
        <f t="shared" si="4"/>
        <v/>
      </c>
    </row>
    <row r="41" spans="1:10" x14ac:dyDescent="0.35">
      <c r="A41" s="65" t="s">
        <v>82</v>
      </c>
      <c r="B41" s="154"/>
      <c r="C41" s="152"/>
      <c r="D41" s="152"/>
      <c r="E41" s="155"/>
      <c r="F41" s="75" t="str">
        <f t="shared" si="3"/>
        <v/>
      </c>
      <c r="G41" s="75" t="str">
        <f t="shared" si="4"/>
        <v/>
      </c>
    </row>
    <row r="42" spans="1:10" x14ac:dyDescent="0.35">
      <c r="A42" s="65" t="s">
        <v>83</v>
      </c>
      <c r="B42" s="154"/>
      <c r="C42" s="152"/>
      <c r="D42" s="152"/>
      <c r="E42" s="155"/>
      <c r="F42" s="75" t="str">
        <f t="shared" si="3"/>
        <v/>
      </c>
      <c r="G42" s="75" t="str">
        <f t="shared" si="4"/>
        <v/>
      </c>
    </row>
    <row r="43" spans="1:10" x14ac:dyDescent="0.35">
      <c r="A43" s="65" t="s">
        <v>84</v>
      </c>
      <c r="B43" s="154"/>
      <c r="C43" s="152"/>
      <c r="D43" s="152"/>
      <c r="E43" s="155"/>
      <c r="F43" s="75" t="str">
        <f t="shared" si="3"/>
        <v/>
      </c>
      <c r="G43" s="75" t="str">
        <f t="shared" si="4"/>
        <v/>
      </c>
    </row>
    <row r="44" spans="1:10" x14ac:dyDescent="0.35">
      <c r="A44" s="65" t="s">
        <v>85</v>
      </c>
      <c r="B44" s="154"/>
      <c r="C44" s="152"/>
      <c r="D44" s="152"/>
      <c r="E44" s="155"/>
      <c r="F44" s="75" t="str">
        <f t="shared" si="3"/>
        <v/>
      </c>
      <c r="G44" s="75" t="str">
        <f t="shared" si="4"/>
        <v/>
      </c>
    </row>
    <row r="45" spans="1:10" x14ac:dyDescent="0.35">
      <c r="A45" s="65" t="s">
        <v>86</v>
      </c>
      <c r="B45" s="154"/>
      <c r="C45" s="152"/>
      <c r="D45" s="152"/>
      <c r="E45" s="155"/>
      <c r="F45" s="75" t="str">
        <f t="shared" si="3"/>
        <v/>
      </c>
      <c r="G45" s="75" t="str">
        <f t="shared" si="4"/>
        <v/>
      </c>
    </row>
    <row r="46" spans="1:10" x14ac:dyDescent="0.35">
      <c r="A46" s="65" t="s">
        <v>87</v>
      </c>
      <c r="B46" s="154"/>
      <c r="C46" s="152"/>
      <c r="D46" s="152"/>
      <c r="E46" s="155"/>
      <c r="F46" s="75" t="str">
        <f t="shared" si="3"/>
        <v/>
      </c>
      <c r="G46" s="75" t="str">
        <f t="shared" si="4"/>
        <v/>
      </c>
    </row>
    <row r="47" spans="1:10" x14ac:dyDescent="0.35">
      <c r="A47" s="65" t="s">
        <v>88</v>
      </c>
      <c r="B47" s="154"/>
      <c r="C47" s="152"/>
      <c r="D47" s="152"/>
      <c r="E47" s="155"/>
      <c r="F47" s="75" t="str">
        <f t="shared" si="3"/>
        <v/>
      </c>
      <c r="G47" s="75" t="str">
        <f t="shared" si="4"/>
        <v/>
      </c>
    </row>
    <row r="48" spans="1:10" ht="13.15" thickBot="1" x14ac:dyDescent="0.4">
      <c r="A48" s="125" t="s">
        <v>89</v>
      </c>
      <c r="B48" s="156"/>
      <c r="C48" s="157"/>
      <c r="D48" s="157"/>
      <c r="E48" s="155"/>
      <c r="F48" s="75" t="str">
        <f t="shared" si="3"/>
        <v/>
      </c>
      <c r="G48" s="128" t="str">
        <f t="shared" si="4"/>
        <v/>
      </c>
    </row>
    <row r="49" spans="1:10" ht="13.5" thickBot="1" x14ac:dyDescent="0.45">
      <c r="A49" s="228" t="s">
        <v>90</v>
      </c>
      <c r="B49" s="229"/>
      <c r="C49" s="229"/>
      <c r="D49" s="229"/>
      <c r="E49" s="229"/>
      <c r="F49" s="230"/>
      <c r="G49" s="129">
        <f>SUM(G29:G48)</f>
        <v>0</v>
      </c>
    </row>
    <row r="50" spans="1:10" x14ac:dyDescent="0.35">
      <c r="B50" s="23"/>
    </row>
    <row r="51" spans="1:10" x14ac:dyDescent="0.35">
      <c r="B51" s="23"/>
    </row>
    <row r="52" spans="1:10" x14ac:dyDescent="0.35">
      <c r="B52" s="23"/>
    </row>
    <row r="53" spans="1:10" ht="20.25" x14ac:dyDescent="0.55000000000000004">
      <c r="A53" s="231" t="str">
        <f>'Estimated Budget - Summary'!E12</f>
        <v>Partner 2</v>
      </c>
      <c r="B53" s="232"/>
      <c r="C53" s="232"/>
      <c r="D53" s="232"/>
      <c r="E53" s="232"/>
      <c r="F53" s="232"/>
      <c r="G53" s="233"/>
    </row>
    <row r="54" spans="1:10" ht="25.5" x14ac:dyDescent="0.35">
      <c r="A54" s="17" t="s">
        <v>62</v>
      </c>
      <c r="B54" s="17" t="s">
        <v>63</v>
      </c>
      <c r="C54" s="17" t="s">
        <v>64</v>
      </c>
      <c r="D54" s="17" t="s">
        <v>65</v>
      </c>
      <c r="E54" s="17" t="s">
        <v>66</v>
      </c>
      <c r="F54" s="17" t="s">
        <v>67</v>
      </c>
      <c r="G54" s="17" t="s">
        <v>68</v>
      </c>
    </row>
    <row r="55" spans="1:10" x14ac:dyDescent="0.35">
      <c r="A55" s="65" t="s">
        <v>69</v>
      </c>
      <c r="B55" s="151" t="s">
        <v>70</v>
      </c>
      <c r="C55" s="152"/>
      <c r="D55" s="152"/>
      <c r="E55" s="153"/>
      <c r="F55" s="75" t="str">
        <f>IFERROR(VLOOKUP(CONCATENATE(C55,D55),$C$293:$D$416,2,FALSE),"")</f>
        <v/>
      </c>
      <c r="G55" s="75" t="str">
        <f>IFERROR(F55*E55,"")</f>
        <v/>
      </c>
    </row>
    <row r="56" spans="1:10" x14ac:dyDescent="0.35">
      <c r="A56" s="65" t="s">
        <v>71</v>
      </c>
      <c r="B56" s="52"/>
      <c r="C56" s="39"/>
      <c r="D56" s="39"/>
      <c r="E56" s="153"/>
      <c r="F56" s="75" t="str">
        <f t="shared" ref="F56:F74" si="5">IFERROR(VLOOKUP(CONCATENATE(C56,D56),$C$293:$D$416,2,FALSE),"")</f>
        <v/>
      </c>
      <c r="G56" s="75" t="str">
        <f t="shared" ref="G56:G74" si="6">IFERROR(F56*E56,"")</f>
        <v/>
      </c>
    </row>
    <row r="57" spans="1:10" x14ac:dyDescent="0.35">
      <c r="A57" s="65" t="s">
        <v>72</v>
      </c>
      <c r="B57" s="52"/>
      <c r="C57" s="39"/>
      <c r="D57" s="39"/>
      <c r="E57" s="153"/>
      <c r="F57" s="75" t="str">
        <f t="shared" si="5"/>
        <v/>
      </c>
      <c r="G57" s="75" t="str">
        <f t="shared" si="6"/>
        <v/>
      </c>
    </row>
    <row r="58" spans="1:10" x14ac:dyDescent="0.35">
      <c r="A58" s="65" t="s">
        <v>73</v>
      </c>
      <c r="B58" s="52"/>
      <c r="C58" s="39"/>
      <c r="D58" s="39"/>
      <c r="E58" s="153"/>
      <c r="F58" s="75" t="str">
        <f t="shared" si="5"/>
        <v/>
      </c>
      <c r="G58" s="75" t="str">
        <f t="shared" si="6"/>
        <v/>
      </c>
    </row>
    <row r="59" spans="1:10" x14ac:dyDescent="0.35">
      <c r="A59" s="65" t="s">
        <v>74</v>
      </c>
      <c r="B59" s="52"/>
      <c r="C59" s="39"/>
      <c r="D59" s="39"/>
      <c r="E59" s="153"/>
      <c r="F59" s="75" t="str">
        <f t="shared" si="5"/>
        <v/>
      </c>
      <c r="G59" s="75" t="str">
        <f t="shared" si="6"/>
        <v/>
      </c>
    </row>
    <row r="60" spans="1:10" x14ac:dyDescent="0.35">
      <c r="A60" s="65" t="s">
        <v>75</v>
      </c>
      <c r="B60" s="52"/>
      <c r="C60" s="39"/>
      <c r="D60" s="39"/>
      <c r="E60" s="153"/>
      <c r="F60" s="75" t="str">
        <f t="shared" si="5"/>
        <v/>
      </c>
      <c r="G60" s="75" t="str">
        <f t="shared" si="6"/>
        <v/>
      </c>
      <c r="J60" t="s">
        <v>51</v>
      </c>
    </row>
    <row r="61" spans="1:10" x14ac:dyDescent="0.35">
      <c r="A61" s="65" t="s">
        <v>76</v>
      </c>
      <c r="B61" s="52"/>
      <c r="C61" s="39"/>
      <c r="D61" s="39"/>
      <c r="E61" s="153"/>
      <c r="F61" s="75" t="str">
        <f t="shared" si="5"/>
        <v/>
      </c>
      <c r="G61" s="75" t="str">
        <f t="shared" si="6"/>
        <v/>
      </c>
    </row>
    <row r="62" spans="1:10" x14ac:dyDescent="0.35">
      <c r="A62" s="65" t="s">
        <v>77</v>
      </c>
      <c r="B62" s="52"/>
      <c r="C62" s="39"/>
      <c r="D62" s="39"/>
      <c r="E62" s="153"/>
      <c r="F62" s="75" t="str">
        <f t="shared" si="5"/>
        <v/>
      </c>
      <c r="G62" s="75" t="str">
        <f t="shared" si="6"/>
        <v/>
      </c>
    </row>
    <row r="63" spans="1:10" x14ac:dyDescent="0.35">
      <c r="A63" s="65" t="s">
        <v>78</v>
      </c>
      <c r="B63" s="52"/>
      <c r="C63" s="39"/>
      <c r="D63" s="39"/>
      <c r="E63" s="153"/>
      <c r="F63" s="75" t="str">
        <f t="shared" si="5"/>
        <v/>
      </c>
      <c r="G63" s="75" t="str">
        <f t="shared" si="6"/>
        <v/>
      </c>
    </row>
    <row r="64" spans="1:10" x14ac:dyDescent="0.35">
      <c r="A64" s="65" t="s">
        <v>79</v>
      </c>
      <c r="B64" s="52"/>
      <c r="C64" s="39"/>
      <c r="D64" s="39"/>
      <c r="E64" s="153"/>
      <c r="F64" s="75" t="str">
        <f t="shared" si="5"/>
        <v/>
      </c>
      <c r="G64" s="75" t="str">
        <f t="shared" si="6"/>
        <v/>
      </c>
    </row>
    <row r="65" spans="1:8" x14ac:dyDescent="0.35">
      <c r="A65" s="65" t="s">
        <v>80</v>
      </c>
      <c r="B65" s="52"/>
      <c r="C65" s="39"/>
      <c r="D65" s="39"/>
      <c r="E65" s="153"/>
      <c r="F65" s="75" t="str">
        <f t="shared" si="5"/>
        <v/>
      </c>
      <c r="G65" s="75" t="str">
        <f t="shared" si="6"/>
        <v/>
      </c>
    </row>
    <row r="66" spans="1:8" x14ac:dyDescent="0.35">
      <c r="A66" s="65" t="s">
        <v>81</v>
      </c>
      <c r="B66" s="52"/>
      <c r="C66" s="39"/>
      <c r="D66" s="39"/>
      <c r="E66" s="153"/>
      <c r="F66" s="75" t="str">
        <f t="shared" si="5"/>
        <v/>
      </c>
      <c r="G66" s="75" t="str">
        <f t="shared" si="6"/>
        <v/>
      </c>
    </row>
    <row r="67" spans="1:8" x14ac:dyDescent="0.35">
      <c r="A67" s="65" t="s">
        <v>82</v>
      </c>
      <c r="B67" s="52"/>
      <c r="C67" s="39"/>
      <c r="D67" s="39"/>
      <c r="E67" s="153"/>
      <c r="F67" s="75" t="str">
        <f t="shared" si="5"/>
        <v/>
      </c>
      <c r="G67" s="75" t="str">
        <f t="shared" si="6"/>
        <v/>
      </c>
    </row>
    <row r="68" spans="1:8" x14ac:dyDescent="0.35">
      <c r="A68" s="65" t="s">
        <v>83</v>
      </c>
      <c r="B68" s="52"/>
      <c r="C68" s="39"/>
      <c r="D68" s="39"/>
      <c r="E68" s="153"/>
      <c r="F68" s="75" t="str">
        <f t="shared" si="5"/>
        <v/>
      </c>
      <c r="G68" s="75" t="str">
        <f t="shared" si="6"/>
        <v/>
      </c>
    </row>
    <row r="69" spans="1:8" x14ac:dyDescent="0.35">
      <c r="A69" s="65" t="s">
        <v>84</v>
      </c>
      <c r="B69" s="52"/>
      <c r="C69" s="39"/>
      <c r="D69" s="39"/>
      <c r="E69" s="153"/>
      <c r="F69" s="75" t="str">
        <f t="shared" si="5"/>
        <v/>
      </c>
      <c r="G69" s="75" t="str">
        <f t="shared" si="6"/>
        <v/>
      </c>
    </row>
    <row r="70" spans="1:8" x14ac:dyDescent="0.35">
      <c r="A70" s="65" t="s">
        <v>85</v>
      </c>
      <c r="B70" s="52"/>
      <c r="C70" s="39"/>
      <c r="D70" s="39"/>
      <c r="E70" s="153"/>
      <c r="F70" s="75" t="str">
        <f t="shared" si="5"/>
        <v/>
      </c>
      <c r="G70" s="75" t="str">
        <f t="shared" si="6"/>
        <v/>
      </c>
    </row>
    <row r="71" spans="1:8" x14ac:dyDescent="0.35">
      <c r="A71" s="65" t="s">
        <v>86</v>
      </c>
      <c r="B71" s="52"/>
      <c r="C71" s="39"/>
      <c r="D71" s="39"/>
      <c r="E71" s="153"/>
      <c r="F71" s="75" t="str">
        <f t="shared" si="5"/>
        <v/>
      </c>
      <c r="G71" s="75" t="str">
        <f t="shared" si="6"/>
        <v/>
      </c>
    </row>
    <row r="72" spans="1:8" x14ac:dyDescent="0.35">
      <c r="A72" s="65" t="s">
        <v>87</v>
      </c>
      <c r="B72" s="52"/>
      <c r="C72" s="39"/>
      <c r="D72" s="39"/>
      <c r="E72" s="153"/>
      <c r="F72" s="75" t="str">
        <f t="shared" si="5"/>
        <v/>
      </c>
      <c r="G72" s="75" t="str">
        <f t="shared" si="6"/>
        <v/>
      </c>
    </row>
    <row r="73" spans="1:8" x14ac:dyDescent="0.35">
      <c r="A73" s="65" t="s">
        <v>88</v>
      </c>
      <c r="B73" s="52"/>
      <c r="C73" s="39"/>
      <c r="D73" s="39"/>
      <c r="E73" s="153"/>
      <c r="F73" s="75" t="str">
        <f t="shared" si="5"/>
        <v/>
      </c>
      <c r="G73" s="75" t="str">
        <f t="shared" si="6"/>
        <v/>
      </c>
    </row>
    <row r="74" spans="1:8" ht="13.15" thickBot="1" x14ac:dyDescent="0.4">
      <c r="A74" s="125" t="s">
        <v>89</v>
      </c>
      <c r="B74" s="126"/>
      <c r="C74" s="127"/>
      <c r="D74" s="127"/>
      <c r="E74" s="153"/>
      <c r="F74" s="75" t="str">
        <f t="shared" si="5"/>
        <v/>
      </c>
      <c r="G74" s="128" t="str">
        <f t="shared" si="6"/>
        <v/>
      </c>
    </row>
    <row r="75" spans="1:8" ht="13.5" thickBot="1" x14ac:dyDescent="0.45">
      <c r="A75" s="228" t="s">
        <v>90</v>
      </c>
      <c r="B75" s="229"/>
      <c r="C75" s="229"/>
      <c r="D75" s="229"/>
      <c r="E75" s="229"/>
      <c r="F75" s="230"/>
      <c r="G75" s="129">
        <f>SUM(G55:G74)</f>
        <v>0</v>
      </c>
    </row>
    <row r="76" spans="1:8" x14ac:dyDescent="0.35">
      <c r="B76" s="23"/>
    </row>
    <row r="77" spans="1:8" x14ac:dyDescent="0.35">
      <c r="B77" s="23"/>
    </row>
    <row r="78" spans="1:8" x14ac:dyDescent="0.35">
      <c r="B78" s="23"/>
    </row>
    <row r="79" spans="1:8" ht="25.5" customHeight="1" x14ac:dyDescent="0.65">
      <c r="A79" s="231" t="str">
        <f>'Estimated Budget - Summary'!F12</f>
        <v>Partner 3</v>
      </c>
      <c r="B79" s="232"/>
      <c r="C79" s="232"/>
      <c r="D79" s="232"/>
      <c r="E79" s="232"/>
      <c r="F79" s="232"/>
      <c r="G79" s="233"/>
      <c r="H79" s="2"/>
    </row>
    <row r="80" spans="1:8" ht="25.5" x14ac:dyDescent="0.35">
      <c r="A80" s="17" t="s">
        <v>62</v>
      </c>
      <c r="B80" s="17" t="s">
        <v>63</v>
      </c>
      <c r="C80" s="17" t="s">
        <v>64</v>
      </c>
      <c r="D80" s="17" t="s">
        <v>65</v>
      </c>
      <c r="E80" s="17" t="s">
        <v>66</v>
      </c>
      <c r="F80" s="17" t="s">
        <v>67</v>
      </c>
      <c r="G80" s="17" t="s">
        <v>68</v>
      </c>
    </row>
    <row r="81" spans="1:10" x14ac:dyDescent="0.35">
      <c r="A81" s="65" t="s">
        <v>69</v>
      </c>
      <c r="B81" s="151" t="s">
        <v>70</v>
      </c>
      <c r="C81" s="152"/>
      <c r="D81" s="152"/>
      <c r="E81" s="153"/>
      <c r="F81" s="75" t="str">
        <f>IFERROR(VLOOKUP(CONCATENATE(C81,D81),$C$293:$D$416,2,FALSE),"")</f>
        <v/>
      </c>
      <c r="G81" s="75" t="str">
        <f>IFERROR(F81*E81,"")</f>
        <v/>
      </c>
    </row>
    <row r="82" spans="1:10" x14ac:dyDescent="0.35">
      <c r="A82" s="65" t="s">
        <v>71</v>
      </c>
      <c r="B82" s="52"/>
      <c r="C82" s="39"/>
      <c r="D82" s="39"/>
      <c r="E82" s="153"/>
      <c r="F82" s="75" t="str">
        <f t="shared" ref="F82:F100" si="7">IFERROR(VLOOKUP(CONCATENATE(C82,D82),$C$293:$D$416,2,FALSE),"")</f>
        <v/>
      </c>
      <c r="G82" s="75" t="str">
        <f t="shared" ref="G82:G100" si="8">IFERROR(F82*E82,"")</f>
        <v/>
      </c>
    </row>
    <row r="83" spans="1:10" x14ac:dyDescent="0.35">
      <c r="A83" s="65" t="s">
        <v>72</v>
      </c>
      <c r="B83" s="52"/>
      <c r="C83" s="39"/>
      <c r="D83" s="39"/>
      <c r="E83" s="153"/>
      <c r="F83" s="75" t="str">
        <f t="shared" si="7"/>
        <v/>
      </c>
      <c r="G83" s="75" t="str">
        <f t="shared" si="8"/>
        <v/>
      </c>
    </row>
    <row r="84" spans="1:10" x14ac:dyDescent="0.35">
      <c r="A84" s="65" t="s">
        <v>73</v>
      </c>
      <c r="B84" s="52"/>
      <c r="C84" s="39"/>
      <c r="D84" s="39"/>
      <c r="E84" s="153"/>
      <c r="F84" s="75" t="str">
        <f t="shared" si="7"/>
        <v/>
      </c>
      <c r="G84" s="75" t="str">
        <f t="shared" si="8"/>
        <v/>
      </c>
    </row>
    <row r="85" spans="1:10" x14ac:dyDescent="0.35">
      <c r="A85" s="65" t="s">
        <v>74</v>
      </c>
      <c r="B85" s="52"/>
      <c r="C85" s="39"/>
      <c r="D85" s="39"/>
      <c r="E85" s="153"/>
      <c r="F85" s="75" t="str">
        <f t="shared" si="7"/>
        <v/>
      </c>
      <c r="G85" s="75" t="str">
        <f t="shared" si="8"/>
        <v/>
      </c>
    </row>
    <row r="86" spans="1:10" x14ac:dyDescent="0.35">
      <c r="A86" s="65" t="s">
        <v>75</v>
      </c>
      <c r="B86" s="52"/>
      <c r="C86" s="39"/>
      <c r="D86" s="39"/>
      <c r="E86" s="153"/>
      <c r="F86" s="75" t="str">
        <f t="shared" si="7"/>
        <v/>
      </c>
      <c r="G86" s="75" t="str">
        <f t="shared" si="8"/>
        <v/>
      </c>
    </row>
    <row r="87" spans="1:10" x14ac:dyDescent="0.35">
      <c r="A87" s="65" t="s">
        <v>76</v>
      </c>
      <c r="B87" s="52"/>
      <c r="C87" s="39"/>
      <c r="D87" s="39"/>
      <c r="E87" s="153"/>
      <c r="F87" s="75" t="str">
        <f t="shared" si="7"/>
        <v/>
      </c>
      <c r="G87" s="75" t="str">
        <f t="shared" si="8"/>
        <v/>
      </c>
      <c r="J87" t="s">
        <v>51</v>
      </c>
    </row>
    <row r="88" spans="1:10" x14ac:dyDescent="0.35">
      <c r="A88" s="65" t="s">
        <v>77</v>
      </c>
      <c r="B88" s="52"/>
      <c r="C88" s="39"/>
      <c r="D88" s="39"/>
      <c r="E88" s="153"/>
      <c r="F88" s="75" t="str">
        <f t="shared" si="7"/>
        <v/>
      </c>
      <c r="G88" s="75" t="str">
        <f t="shared" si="8"/>
        <v/>
      </c>
    </row>
    <row r="89" spans="1:10" x14ac:dyDescent="0.35">
      <c r="A89" s="65" t="s">
        <v>78</v>
      </c>
      <c r="B89" s="52"/>
      <c r="C89" s="39"/>
      <c r="D89" s="39"/>
      <c r="E89" s="153"/>
      <c r="F89" s="75" t="str">
        <f t="shared" si="7"/>
        <v/>
      </c>
      <c r="G89" s="75" t="str">
        <f t="shared" si="8"/>
        <v/>
      </c>
    </row>
    <row r="90" spans="1:10" x14ac:dyDescent="0.35">
      <c r="A90" s="65" t="s">
        <v>79</v>
      </c>
      <c r="B90" s="52"/>
      <c r="C90" s="39"/>
      <c r="D90" s="39"/>
      <c r="E90" s="153"/>
      <c r="F90" s="75" t="str">
        <f t="shared" si="7"/>
        <v/>
      </c>
      <c r="G90" s="75" t="str">
        <f t="shared" si="8"/>
        <v/>
      </c>
    </row>
    <row r="91" spans="1:10" x14ac:dyDescent="0.35">
      <c r="A91" s="65" t="s">
        <v>80</v>
      </c>
      <c r="B91" s="52"/>
      <c r="C91" s="39"/>
      <c r="D91" s="39"/>
      <c r="E91" s="153"/>
      <c r="F91" s="75" t="str">
        <f t="shared" si="7"/>
        <v/>
      </c>
      <c r="G91" s="75" t="str">
        <f t="shared" si="8"/>
        <v/>
      </c>
    </row>
    <row r="92" spans="1:10" x14ac:dyDescent="0.35">
      <c r="A92" s="65" t="s">
        <v>81</v>
      </c>
      <c r="B92" s="52"/>
      <c r="C92" s="39"/>
      <c r="D92" s="39"/>
      <c r="E92" s="153"/>
      <c r="F92" s="75" t="str">
        <f t="shared" si="7"/>
        <v/>
      </c>
      <c r="G92" s="75" t="str">
        <f t="shared" si="8"/>
        <v/>
      </c>
    </row>
    <row r="93" spans="1:10" x14ac:dyDescent="0.35">
      <c r="A93" s="65" t="s">
        <v>82</v>
      </c>
      <c r="B93" s="52"/>
      <c r="C93" s="39"/>
      <c r="D93" s="39"/>
      <c r="E93" s="153"/>
      <c r="F93" s="75" t="str">
        <f t="shared" si="7"/>
        <v/>
      </c>
      <c r="G93" s="75" t="str">
        <f t="shared" si="8"/>
        <v/>
      </c>
    </row>
    <row r="94" spans="1:10" x14ac:dyDescent="0.35">
      <c r="A94" s="65" t="s">
        <v>83</v>
      </c>
      <c r="B94" s="52"/>
      <c r="C94" s="39"/>
      <c r="D94" s="39"/>
      <c r="E94" s="153"/>
      <c r="F94" s="75" t="str">
        <f t="shared" si="7"/>
        <v/>
      </c>
      <c r="G94" s="75" t="str">
        <f t="shared" si="8"/>
        <v/>
      </c>
    </row>
    <row r="95" spans="1:10" x14ac:dyDescent="0.35">
      <c r="A95" s="65" t="s">
        <v>84</v>
      </c>
      <c r="B95" s="52"/>
      <c r="C95" s="39"/>
      <c r="D95" s="39"/>
      <c r="E95" s="153"/>
      <c r="F95" s="75" t="str">
        <f t="shared" si="7"/>
        <v/>
      </c>
      <c r="G95" s="75" t="str">
        <f t="shared" si="8"/>
        <v/>
      </c>
    </row>
    <row r="96" spans="1:10" x14ac:dyDescent="0.35">
      <c r="A96" s="65" t="s">
        <v>85</v>
      </c>
      <c r="B96" s="52"/>
      <c r="C96" s="39"/>
      <c r="D96" s="39"/>
      <c r="E96" s="153"/>
      <c r="F96" s="75" t="str">
        <f t="shared" si="7"/>
        <v/>
      </c>
      <c r="G96" s="75" t="str">
        <f t="shared" si="8"/>
        <v/>
      </c>
    </row>
    <row r="97" spans="1:8" x14ac:dyDescent="0.35">
      <c r="A97" s="65" t="s">
        <v>86</v>
      </c>
      <c r="B97" s="52"/>
      <c r="C97" s="39"/>
      <c r="D97" s="39"/>
      <c r="E97" s="153"/>
      <c r="F97" s="75" t="str">
        <f t="shared" si="7"/>
        <v/>
      </c>
      <c r="G97" s="75" t="str">
        <f t="shared" si="8"/>
        <v/>
      </c>
    </row>
    <row r="98" spans="1:8" x14ac:dyDescent="0.35">
      <c r="A98" s="65" t="s">
        <v>87</v>
      </c>
      <c r="B98" s="52"/>
      <c r="C98" s="39"/>
      <c r="D98" s="39"/>
      <c r="E98" s="153"/>
      <c r="F98" s="75" t="str">
        <f t="shared" si="7"/>
        <v/>
      </c>
      <c r="G98" s="75" t="str">
        <f t="shared" si="8"/>
        <v/>
      </c>
    </row>
    <row r="99" spans="1:8" x14ac:dyDescent="0.35">
      <c r="A99" s="65" t="s">
        <v>88</v>
      </c>
      <c r="B99" s="52"/>
      <c r="C99" s="39"/>
      <c r="D99" s="39"/>
      <c r="E99" s="153"/>
      <c r="F99" s="75" t="str">
        <f t="shared" si="7"/>
        <v/>
      </c>
      <c r="G99" s="75" t="str">
        <f t="shared" si="8"/>
        <v/>
      </c>
    </row>
    <row r="100" spans="1:8" ht="13.15" thickBot="1" x14ac:dyDescent="0.4">
      <c r="A100" s="125" t="s">
        <v>89</v>
      </c>
      <c r="B100" s="126"/>
      <c r="C100" s="127"/>
      <c r="D100" s="127"/>
      <c r="E100" s="153"/>
      <c r="F100" s="75" t="str">
        <f t="shared" si="7"/>
        <v/>
      </c>
      <c r="G100" s="128" t="str">
        <f t="shared" si="8"/>
        <v/>
      </c>
    </row>
    <row r="101" spans="1:8" ht="13.5" thickBot="1" x14ac:dyDescent="0.45">
      <c r="A101" s="228" t="s">
        <v>90</v>
      </c>
      <c r="B101" s="229"/>
      <c r="C101" s="229"/>
      <c r="D101" s="229"/>
      <c r="E101" s="229"/>
      <c r="F101" s="230"/>
      <c r="G101" s="129">
        <f>SUM(G81:G100)</f>
        <v>0</v>
      </c>
    </row>
    <row r="102" spans="1:8" x14ac:dyDescent="0.35">
      <c r="B102" s="23"/>
    </row>
    <row r="103" spans="1:8" x14ac:dyDescent="0.35">
      <c r="B103" s="23"/>
    </row>
    <row r="104" spans="1:8" x14ac:dyDescent="0.35">
      <c r="B104" s="23"/>
    </row>
    <row r="105" spans="1:8" ht="25.5" customHeight="1" x14ac:dyDescent="0.65">
      <c r="A105" s="231" t="str">
        <f>'Estimated Budget - Summary'!G12</f>
        <v>Partner 4</v>
      </c>
      <c r="B105" s="232"/>
      <c r="C105" s="232"/>
      <c r="D105" s="232"/>
      <c r="E105" s="232"/>
      <c r="F105" s="232"/>
      <c r="G105" s="233"/>
      <c r="H105" s="2"/>
    </row>
    <row r="106" spans="1:8" ht="25.5" x14ac:dyDescent="0.35">
      <c r="A106" s="17" t="s">
        <v>62</v>
      </c>
      <c r="B106" s="17" t="s">
        <v>63</v>
      </c>
      <c r="C106" s="17" t="s">
        <v>64</v>
      </c>
      <c r="D106" s="17" t="s">
        <v>65</v>
      </c>
      <c r="E106" s="17" t="s">
        <v>66</v>
      </c>
      <c r="F106" s="17" t="s">
        <v>67</v>
      </c>
      <c r="G106" s="17" t="s">
        <v>68</v>
      </c>
    </row>
    <row r="107" spans="1:8" x14ac:dyDescent="0.35">
      <c r="A107" s="65" t="s">
        <v>69</v>
      </c>
      <c r="B107" s="151" t="s">
        <v>70</v>
      </c>
      <c r="C107" s="152"/>
      <c r="D107" s="152"/>
      <c r="E107" s="153"/>
      <c r="F107" s="75" t="str">
        <f>IFERROR(VLOOKUP(CONCATENATE(C107,D107),$C$293:$D$416,2,FALSE),"")</f>
        <v/>
      </c>
      <c r="G107" s="75" t="str">
        <f>IFERROR(F107*E107,"")</f>
        <v/>
      </c>
    </row>
    <row r="108" spans="1:8" x14ac:dyDescent="0.35">
      <c r="A108" s="65" t="s">
        <v>71</v>
      </c>
      <c r="B108" s="52"/>
      <c r="C108" s="39"/>
      <c r="D108" s="39"/>
      <c r="E108" s="153"/>
      <c r="F108" s="75" t="str">
        <f t="shared" ref="F108:F126" si="9">IFERROR(VLOOKUP(CONCATENATE(C108,D108),$C$293:$D$416,2,FALSE),"")</f>
        <v/>
      </c>
      <c r="G108" s="75" t="str">
        <f t="shared" ref="G108:G126" si="10">IFERROR(F108*E108,"")</f>
        <v/>
      </c>
    </row>
    <row r="109" spans="1:8" x14ac:dyDescent="0.35">
      <c r="A109" s="65" t="s">
        <v>72</v>
      </c>
      <c r="B109" s="52"/>
      <c r="C109" s="39"/>
      <c r="D109" s="39"/>
      <c r="E109" s="153"/>
      <c r="F109" s="75" t="str">
        <f t="shared" si="9"/>
        <v/>
      </c>
      <c r="G109" s="75" t="str">
        <f t="shared" si="10"/>
        <v/>
      </c>
    </row>
    <row r="110" spans="1:8" x14ac:dyDescent="0.35">
      <c r="A110" s="65" t="s">
        <v>73</v>
      </c>
      <c r="B110" s="52"/>
      <c r="C110" s="39"/>
      <c r="D110" s="39"/>
      <c r="E110" s="153"/>
      <c r="F110" s="75" t="str">
        <f t="shared" si="9"/>
        <v/>
      </c>
      <c r="G110" s="75" t="str">
        <f t="shared" si="10"/>
        <v/>
      </c>
    </row>
    <row r="111" spans="1:8" x14ac:dyDescent="0.35">
      <c r="A111" s="65" t="s">
        <v>74</v>
      </c>
      <c r="B111" s="52"/>
      <c r="C111" s="39"/>
      <c r="D111" s="39"/>
      <c r="E111" s="153"/>
      <c r="F111" s="75" t="str">
        <f t="shared" si="9"/>
        <v/>
      </c>
      <c r="G111" s="75" t="str">
        <f t="shared" si="10"/>
        <v/>
      </c>
    </row>
    <row r="112" spans="1:8" x14ac:dyDescent="0.35">
      <c r="A112" s="65" t="s">
        <v>75</v>
      </c>
      <c r="B112" s="52"/>
      <c r="C112" s="39"/>
      <c r="D112" s="39"/>
      <c r="E112" s="153"/>
      <c r="F112" s="75" t="str">
        <f t="shared" si="9"/>
        <v/>
      </c>
      <c r="G112" s="75" t="str">
        <f t="shared" si="10"/>
        <v/>
      </c>
    </row>
    <row r="113" spans="1:10" x14ac:dyDescent="0.35">
      <c r="A113" s="65" t="s">
        <v>76</v>
      </c>
      <c r="B113" s="52"/>
      <c r="C113" s="39"/>
      <c r="D113" s="39"/>
      <c r="E113" s="153"/>
      <c r="F113" s="75" t="str">
        <f t="shared" si="9"/>
        <v/>
      </c>
      <c r="G113" s="75" t="str">
        <f t="shared" si="10"/>
        <v/>
      </c>
      <c r="J113" t="s">
        <v>51</v>
      </c>
    </row>
    <row r="114" spans="1:10" x14ac:dyDescent="0.35">
      <c r="A114" s="65" t="s">
        <v>77</v>
      </c>
      <c r="B114" s="52"/>
      <c r="C114" s="39"/>
      <c r="D114" s="39"/>
      <c r="E114" s="153"/>
      <c r="F114" s="75" t="str">
        <f t="shared" si="9"/>
        <v/>
      </c>
      <c r="G114" s="75" t="str">
        <f t="shared" si="10"/>
        <v/>
      </c>
    </row>
    <row r="115" spans="1:10" x14ac:dyDescent="0.35">
      <c r="A115" s="65" t="s">
        <v>78</v>
      </c>
      <c r="B115" s="52"/>
      <c r="C115" s="39"/>
      <c r="D115" s="39"/>
      <c r="E115" s="153"/>
      <c r="F115" s="75" t="str">
        <f t="shared" si="9"/>
        <v/>
      </c>
      <c r="G115" s="75" t="str">
        <f t="shared" si="10"/>
        <v/>
      </c>
    </row>
    <row r="116" spans="1:10" x14ac:dyDescent="0.35">
      <c r="A116" s="65" t="s">
        <v>79</v>
      </c>
      <c r="B116" s="52"/>
      <c r="C116" s="39"/>
      <c r="D116" s="39"/>
      <c r="E116" s="153"/>
      <c r="F116" s="75" t="str">
        <f t="shared" si="9"/>
        <v/>
      </c>
      <c r="G116" s="75" t="str">
        <f t="shared" si="10"/>
        <v/>
      </c>
    </row>
    <row r="117" spans="1:10" x14ac:dyDescent="0.35">
      <c r="A117" s="65" t="s">
        <v>80</v>
      </c>
      <c r="B117" s="52"/>
      <c r="C117" s="39"/>
      <c r="D117" s="39"/>
      <c r="E117" s="153"/>
      <c r="F117" s="75" t="str">
        <f t="shared" si="9"/>
        <v/>
      </c>
      <c r="G117" s="75" t="str">
        <f t="shared" si="10"/>
        <v/>
      </c>
    </row>
    <row r="118" spans="1:10" x14ac:dyDescent="0.35">
      <c r="A118" s="65" t="s">
        <v>81</v>
      </c>
      <c r="B118" s="52"/>
      <c r="C118" s="39"/>
      <c r="D118" s="39"/>
      <c r="E118" s="153"/>
      <c r="F118" s="75" t="str">
        <f t="shared" si="9"/>
        <v/>
      </c>
      <c r="G118" s="75" t="str">
        <f t="shared" si="10"/>
        <v/>
      </c>
    </row>
    <row r="119" spans="1:10" x14ac:dyDescent="0.35">
      <c r="A119" s="65" t="s">
        <v>82</v>
      </c>
      <c r="B119" s="52"/>
      <c r="C119" s="39"/>
      <c r="D119" s="39"/>
      <c r="E119" s="153"/>
      <c r="F119" s="75" t="str">
        <f t="shared" si="9"/>
        <v/>
      </c>
      <c r="G119" s="75" t="str">
        <f t="shared" si="10"/>
        <v/>
      </c>
    </row>
    <row r="120" spans="1:10" x14ac:dyDescent="0.35">
      <c r="A120" s="65" t="s">
        <v>83</v>
      </c>
      <c r="B120" s="52"/>
      <c r="C120" s="39"/>
      <c r="D120" s="39"/>
      <c r="E120" s="153"/>
      <c r="F120" s="75" t="str">
        <f t="shared" si="9"/>
        <v/>
      </c>
      <c r="G120" s="75" t="str">
        <f t="shared" si="10"/>
        <v/>
      </c>
    </row>
    <row r="121" spans="1:10" x14ac:dyDescent="0.35">
      <c r="A121" s="65" t="s">
        <v>84</v>
      </c>
      <c r="B121" s="52"/>
      <c r="C121" s="39"/>
      <c r="D121" s="39"/>
      <c r="E121" s="153"/>
      <c r="F121" s="75" t="str">
        <f t="shared" si="9"/>
        <v/>
      </c>
      <c r="G121" s="75" t="str">
        <f t="shared" si="10"/>
        <v/>
      </c>
    </row>
    <row r="122" spans="1:10" x14ac:dyDescent="0.35">
      <c r="A122" s="65" t="s">
        <v>85</v>
      </c>
      <c r="B122" s="52"/>
      <c r="C122" s="39"/>
      <c r="D122" s="39"/>
      <c r="E122" s="153"/>
      <c r="F122" s="75" t="str">
        <f t="shared" si="9"/>
        <v/>
      </c>
      <c r="G122" s="75" t="str">
        <f t="shared" si="10"/>
        <v/>
      </c>
    </row>
    <row r="123" spans="1:10" x14ac:dyDescent="0.35">
      <c r="A123" s="65" t="s">
        <v>86</v>
      </c>
      <c r="B123" s="52"/>
      <c r="C123" s="39"/>
      <c r="D123" s="39"/>
      <c r="E123" s="153"/>
      <c r="F123" s="75" t="str">
        <f t="shared" si="9"/>
        <v/>
      </c>
      <c r="G123" s="75" t="str">
        <f t="shared" si="10"/>
        <v/>
      </c>
    </row>
    <row r="124" spans="1:10" x14ac:dyDescent="0.35">
      <c r="A124" s="65" t="s">
        <v>87</v>
      </c>
      <c r="B124" s="52"/>
      <c r="C124" s="39"/>
      <c r="D124" s="39"/>
      <c r="E124" s="153"/>
      <c r="F124" s="75" t="str">
        <f t="shared" si="9"/>
        <v/>
      </c>
      <c r="G124" s="75" t="str">
        <f t="shared" si="10"/>
        <v/>
      </c>
    </row>
    <row r="125" spans="1:10" x14ac:dyDescent="0.35">
      <c r="A125" s="65" t="s">
        <v>88</v>
      </c>
      <c r="B125" s="52"/>
      <c r="C125" s="39"/>
      <c r="D125" s="39"/>
      <c r="E125" s="153"/>
      <c r="F125" s="75" t="str">
        <f t="shared" si="9"/>
        <v/>
      </c>
      <c r="G125" s="75" t="str">
        <f t="shared" si="10"/>
        <v/>
      </c>
    </row>
    <row r="126" spans="1:10" ht="13.15" thickBot="1" x14ac:dyDescent="0.4">
      <c r="A126" s="125" t="s">
        <v>89</v>
      </c>
      <c r="B126" s="126"/>
      <c r="C126" s="127"/>
      <c r="D126" s="127"/>
      <c r="E126" s="153"/>
      <c r="F126" s="75" t="str">
        <f t="shared" si="9"/>
        <v/>
      </c>
      <c r="G126" s="128" t="str">
        <f t="shared" si="10"/>
        <v/>
      </c>
    </row>
    <row r="127" spans="1:10" ht="13.5" thickBot="1" x14ac:dyDescent="0.45">
      <c r="A127" s="228" t="s">
        <v>90</v>
      </c>
      <c r="B127" s="229"/>
      <c r="C127" s="229"/>
      <c r="D127" s="229"/>
      <c r="E127" s="229"/>
      <c r="F127" s="230"/>
      <c r="G127" s="129">
        <f>SUM(G107:G126)</f>
        <v>0</v>
      </c>
    </row>
    <row r="128" spans="1:10" x14ac:dyDescent="0.35">
      <c r="B128" s="23"/>
    </row>
    <row r="129" spans="1:10" x14ac:dyDescent="0.35">
      <c r="B129" s="23"/>
    </row>
    <row r="130" spans="1:10" x14ac:dyDescent="0.35">
      <c r="B130" s="23"/>
    </row>
    <row r="131" spans="1:10" ht="25.5" customHeight="1" x14ac:dyDescent="0.65">
      <c r="A131" s="231" t="str">
        <f>'Estimated Budget - Summary'!H12</f>
        <v>Partner 5</v>
      </c>
      <c r="B131" s="232"/>
      <c r="C131" s="232"/>
      <c r="D131" s="232"/>
      <c r="E131" s="232"/>
      <c r="F131" s="232"/>
      <c r="G131" s="233"/>
      <c r="H131" s="2"/>
    </row>
    <row r="132" spans="1:10" ht="25.5" x14ac:dyDescent="0.35">
      <c r="A132" s="17" t="s">
        <v>62</v>
      </c>
      <c r="B132" s="17" t="s">
        <v>63</v>
      </c>
      <c r="C132" s="17" t="s">
        <v>64</v>
      </c>
      <c r="D132" s="17" t="s">
        <v>65</v>
      </c>
      <c r="E132" s="17" t="s">
        <v>66</v>
      </c>
      <c r="F132" s="17" t="s">
        <v>67</v>
      </c>
      <c r="G132" s="17" t="s">
        <v>68</v>
      </c>
    </row>
    <row r="133" spans="1:10" x14ac:dyDescent="0.35">
      <c r="A133" s="65" t="s">
        <v>69</v>
      </c>
      <c r="B133" s="151" t="s">
        <v>70</v>
      </c>
      <c r="C133" s="152"/>
      <c r="D133" s="152"/>
      <c r="E133" s="158"/>
      <c r="F133" s="75" t="str">
        <f>IFERROR(VLOOKUP(CONCATENATE(C133,D133),$C$293:$D$416,2,FALSE),"")</f>
        <v/>
      </c>
      <c r="G133" s="75" t="str">
        <f>IFERROR(F133*E133,"")</f>
        <v/>
      </c>
    </row>
    <row r="134" spans="1:10" x14ac:dyDescent="0.35">
      <c r="A134" s="65" t="s">
        <v>71</v>
      </c>
      <c r="B134" s="52"/>
      <c r="C134" s="39"/>
      <c r="D134" s="39"/>
      <c r="E134" s="158"/>
      <c r="F134" s="75" t="str">
        <f t="shared" ref="F134:F152" si="11">IFERROR(VLOOKUP(CONCATENATE(C134,D134),$C$293:$D$413,2,FALSE),"")</f>
        <v/>
      </c>
      <c r="G134" s="75" t="str">
        <f t="shared" ref="G134:G152" si="12">IFERROR(F134*E134,"")</f>
        <v/>
      </c>
    </row>
    <row r="135" spans="1:10" x14ac:dyDescent="0.35">
      <c r="A135" s="65" t="s">
        <v>72</v>
      </c>
      <c r="B135" s="52"/>
      <c r="C135" s="39"/>
      <c r="D135" s="39"/>
      <c r="E135" s="158"/>
      <c r="F135" s="75" t="str">
        <f t="shared" si="11"/>
        <v/>
      </c>
      <c r="G135" s="75" t="str">
        <f t="shared" si="12"/>
        <v/>
      </c>
    </row>
    <row r="136" spans="1:10" x14ac:dyDescent="0.35">
      <c r="A136" s="65" t="s">
        <v>73</v>
      </c>
      <c r="B136" s="52"/>
      <c r="C136" s="39"/>
      <c r="D136" s="39"/>
      <c r="E136" s="158"/>
      <c r="F136" s="75" t="str">
        <f t="shared" si="11"/>
        <v/>
      </c>
      <c r="G136" s="75" t="str">
        <f t="shared" si="12"/>
        <v/>
      </c>
    </row>
    <row r="137" spans="1:10" x14ac:dyDescent="0.35">
      <c r="A137" s="65" t="s">
        <v>74</v>
      </c>
      <c r="B137" s="52"/>
      <c r="C137" s="39"/>
      <c r="D137" s="39"/>
      <c r="E137" s="158"/>
      <c r="F137" s="75" t="str">
        <f t="shared" si="11"/>
        <v/>
      </c>
      <c r="G137" s="75" t="str">
        <f t="shared" si="12"/>
        <v/>
      </c>
    </row>
    <row r="138" spans="1:10" x14ac:dyDescent="0.35">
      <c r="A138" s="65" t="s">
        <v>75</v>
      </c>
      <c r="B138" s="52"/>
      <c r="C138" s="39"/>
      <c r="D138" s="39"/>
      <c r="E138" s="158"/>
      <c r="F138" s="75" t="str">
        <f t="shared" si="11"/>
        <v/>
      </c>
      <c r="G138" s="75" t="str">
        <f t="shared" si="12"/>
        <v/>
      </c>
    </row>
    <row r="139" spans="1:10" x14ac:dyDescent="0.35">
      <c r="A139" s="65" t="s">
        <v>76</v>
      </c>
      <c r="B139" s="52"/>
      <c r="C139" s="39"/>
      <c r="D139" s="39"/>
      <c r="E139" s="158"/>
      <c r="F139" s="75" t="str">
        <f t="shared" si="11"/>
        <v/>
      </c>
      <c r="G139" s="75" t="str">
        <f t="shared" si="12"/>
        <v/>
      </c>
      <c r="J139" t="s">
        <v>51</v>
      </c>
    </row>
    <row r="140" spans="1:10" x14ac:dyDescent="0.35">
      <c r="A140" s="65" t="s">
        <v>77</v>
      </c>
      <c r="B140" s="52"/>
      <c r="C140" s="39"/>
      <c r="D140" s="39"/>
      <c r="E140" s="158"/>
      <c r="F140" s="75" t="str">
        <f t="shared" si="11"/>
        <v/>
      </c>
      <c r="G140" s="75" t="str">
        <f t="shared" si="12"/>
        <v/>
      </c>
    </row>
    <row r="141" spans="1:10" x14ac:dyDescent="0.35">
      <c r="A141" s="65" t="s">
        <v>78</v>
      </c>
      <c r="B141" s="52"/>
      <c r="C141" s="39"/>
      <c r="D141" s="39"/>
      <c r="E141" s="158"/>
      <c r="F141" s="75" t="str">
        <f t="shared" si="11"/>
        <v/>
      </c>
      <c r="G141" s="75" t="str">
        <f t="shared" si="12"/>
        <v/>
      </c>
    </row>
    <row r="142" spans="1:10" x14ac:dyDescent="0.35">
      <c r="A142" s="65" t="s">
        <v>79</v>
      </c>
      <c r="B142" s="52"/>
      <c r="C142" s="39"/>
      <c r="D142" s="39"/>
      <c r="E142" s="158"/>
      <c r="F142" s="75" t="str">
        <f t="shared" si="11"/>
        <v/>
      </c>
      <c r="G142" s="75" t="str">
        <f t="shared" si="12"/>
        <v/>
      </c>
    </row>
    <row r="143" spans="1:10" x14ac:dyDescent="0.35">
      <c r="A143" s="65" t="s">
        <v>80</v>
      </c>
      <c r="B143" s="52"/>
      <c r="C143" s="39"/>
      <c r="D143" s="39"/>
      <c r="E143" s="158"/>
      <c r="F143" s="75" t="str">
        <f t="shared" si="11"/>
        <v/>
      </c>
      <c r="G143" s="75" t="str">
        <f t="shared" si="12"/>
        <v/>
      </c>
    </row>
    <row r="144" spans="1:10" x14ac:dyDescent="0.35">
      <c r="A144" s="65" t="s">
        <v>81</v>
      </c>
      <c r="B144" s="52"/>
      <c r="C144" s="39"/>
      <c r="D144" s="39"/>
      <c r="E144" s="158"/>
      <c r="F144" s="75" t="str">
        <f t="shared" si="11"/>
        <v/>
      </c>
      <c r="G144" s="75" t="str">
        <f t="shared" si="12"/>
        <v/>
      </c>
    </row>
    <row r="145" spans="1:8" x14ac:dyDescent="0.35">
      <c r="A145" s="65" t="s">
        <v>82</v>
      </c>
      <c r="B145" s="52"/>
      <c r="C145" s="39"/>
      <c r="D145" s="39"/>
      <c r="E145" s="158"/>
      <c r="F145" s="75" t="str">
        <f t="shared" si="11"/>
        <v/>
      </c>
      <c r="G145" s="75" t="str">
        <f t="shared" si="12"/>
        <v/>
      </c>
    </row>
    <row r="146" spans="1:8" x14ac:dyDescent="0.35">
      <c r="A146" s="65" t="s">
        <v>83</v>
      </c>
      <c r="B146" s="52"/>
      <c r="C146" s="39"/>
      <c r="D146" s="39"/>
      <c r="E146" s="158"/>
      <c r="F146" s="75" t="str">
        <f t="shared" si="11"/>
        <v/>
      </c>
      <c r="G146" s="75" t="str">
        <f t="shared" si="12"/>
        <v/>
      </c>
    </row>
    <row r="147" spans="1:8" x14ac:dyDescent="0.35">
      <c r="A147" s="65" t="s">
        <v>84</v>
      </c>
      <c r="B147" s="52"/>
      <c r="C147" s="39"/>
      <c r="D147" s="39"/>
      <c r="E147" s="158"/>
      <c r="F147" s="75" t="str">
        <f t="shared" si="11"/>
        <v/>
      </c>
      <c r="G147" s="75" t="str">
        <f t="shared" si="12"/>
        <v/>
      </c>
    </row>
    <row r="148" spans="1:8" x14ac:dyDescent="0.35">
      <c r="A148" s="65" t="s">
        <v>85</v>
      </c>
      <c r="B148" s="52"/>
      <c r="C148" s="39"/>
      <c r="D148" s="39"/>
      <c r="E148" s="158"/>
      <c r="F148" s="75" t="str">
        <f t="shared" si="11"/>
        <v/>
      </c>
      <c r="G148" s="75" t="str">
        <f t="shared" si="12"/>
        <v/>
      </c>
    </row>
    <row r="149" spans="1:8" x14ac:dyDescent="0.35">
      <c r="A149" s="65" t="s">
        <v>86</v>
      </c>
      <c r="B149" s="52"/>
      <c r="C149" s="39"/>
      <c r="D149" s="39"/>
      <c r="E149" s="158"/>
      <c r="F149" s="75" t="str">
        <f t="shared" si="11"/>
        <v/>
      </c>
      <c r="G149" s="75" t="str">
        <f t="shared" si="12"/>
        <v/>
      </c>
    </row>
    <row r="150" spans="1:8" x14ac:dyDescent="0.35">
      <c r="A150" s="65" t="s">
        <v>87</v>
      </c>
      <c r="B150" s="52"/>
      <c r="C150" s="39"/>
      <c r="D150" s="39"/>
      <c r="E150" s="158"/>
      <c r="F150" s="75" t="str">
        <f t="shared" si="11"/>
        <v/>
      </c>
      <c r="G150" s="75" t="str">
        <f t="shared" si="12"/>
        <v/>
      </c>
    </row>
    <row r="151" spans="1:8" x14ac:dyDescent="0.35">
      <c r="A151" s="65" t="s">
        <v>88</v>
      </c>
      <c r="B151" s="52"/>
      <c r="C151" s="39"/>
      <c r="D151" s="39"/>
      <c r="E151" s="158"/>
      <c r="F151" s="75" t="str">
        <f t="shared" si="11"/>
        <v/>
      </c>
      <c r="G151" s="75" t="str">
        <f t="shared" si="12"/>
        <v/>
      </c>
    </row>
    <row r="152" spans="1:8" ht="13.15" thickBot="1" x14ac:dyDescent="0.4">
      <c r="A152" s="125" t="s">
        <v>89</v>
      </c>
      <c r="B152" s="126"/>
      <c r="C152" s="127"/>
      <c r="D152" s="127"/>
      <c r="E152" s="158"/>
      <c r="F152" s="128" t="str">
        <f t="shared" si="11"/>
        <v/>
      </c>
      <c r="G152" s="128" t="str">
        <f t="shared" si="12"/>
        <v/>
      </c>
    </row>
    <row r="153" spans="1:8" ht="13.5" thickBot="1" x14ac:dyDescent="0.45">
      <c r="A153" s="228" t="s">
        <v>90</v>
      </c>
      <c r="B153" s="229"/>
      <c r="C153" s="229"/>
      <c r="D153" s="229"/>
      <c r="E153" s="229"/>
      <c r="F153" s="230"/>
      <c r="G153" s="129">
        <f>SUM(G133:G152)</f>
        <v>0</v>
      </c>
    </row>
    <row r="154" spans="1:8" x14ac:dyDescent="0.35">
      <c r="B154" s="23"/>
    </row>
    <row r="155" spans="1:8" x14ac:dyDescent="0.35">
      <c r="B155" s="23"/>
    </row>
    <row r="156" spans="1:8" x14ac:dyDescent="0.35">
      <c r="B156" s="23"/>
    </row>
    <row r="157" spans="1:8" ht="25.5" customHeight="1" x14ac:dyDescent="0.65">
      <c r="A157" s="231" t="str">
        <f>'Estimated Budget - Summary'!I12</f>
        <v>Partner 6</v>
      </c>
      <c r="B157" s="232"/>
      <c r="C157" s="232"/>
      <c r="D157" s="232"/>
      <c r="E157" s="232"/>
      <c r="F157" s="232"/>
      <c r="G157" s="233"/>
      <c r="H157" s="2"/>
    </row>
    <row r="158" spans="1:8" ht="25.5" x14ac:dyDescent="0.35">
      <c r="A158" s="17" t="s">
        <v>62</v>
      </c>
      <c r="B158" s="17" t="s">
        <v>63</v>
      </c>
      <c r="C158" s="17" t="s">
        <v>64</v>
      </c>
      <c r="D158" s="17" t="s">
        <v>65</v>
      </c>
      <c r="E158" s="17" t="s">
        <v>66</v>
      </c>
      <c r="F158" s="17" t="s">
        <v>67</v>
      </c>
      <c r="G158" s="17" t="s">
        <v>68</v>
      </c>
    </row>
    <row r="159" spans="1:8" x14ac:dyDescent="0.35">
      <c r="A159" s="65" t="s">
        <v>69</v>
      </c>
      <c r="B159" s="151" t="s">
        <v>70</v>
      </c>
      <c r="C159" s="152"/>
      <c r="D159" s="152"/>
      <c r="E159" s="153"/>
      <c r="F159" s="75" t="str">
        <f>IFERROR(VLOOKUP(CONCATENATE(C159,D159),$C$293:$D$416,2,FALSE),"")</f>
        <v/>
      </c>
      <c r="G159" s="75" t="str">
        <f>IFERROR(F159*E159,"")</f>
        <v/>
      </c>
    </row>
    <row r="160" spans="1:8" x14ac:dyDescent="0.35">
      <c r="A160" s="65" t="s">
        <v>71</v>
      </c>
      <c r="B160" s="52"/>
      <c r="C160" s="39"/>
      <c r="D160" s="39"/>
      <c r="E160" s="153"/>
      <c r="F160" s="75" t="str">
        <f t="shared" ref="F160:F178" si="13">IFERROR(VLOOKUP(CONCATENATE(C160,D160),$C$293:$D$413,2,FALSE),"")</f>
        <v/>
      </c>
      <c r="G160" s="75" t="str">
        <f t="shared" ref="G160:G178" si="14">IFERROR(F160*E160,"")</f>
        <v/>
      </c>
    </row>
    <row r="161" spans="1:10" x14ac:dyDescent="0.35">
      <c r="A161" s="65" t="s">
        <v>72</v>
      </c>
      <c r="B161" s="52"/>
      <c r="C161" s="39"/>
      <c r="D161" s="39"/>
      <c r="E161" s="153"/>
      <c r="F161" s="75" t="str">
        <f t="shared" si="13"/>
        <v/>
      </c>
      <c r="G161" s="75" t="str">
        <f t="shared" si="14"/>
        <v/>
      </c>
    </row>
    <row r="162" spans="1:10" x14ac:dyDescent="0.35">
      <c r="A162" s="65" t="s">
        <v>73</v>
      </c>
      <c r="B162" s="52"/>
      <c r="C162" s="39"/>
      <c r="D162" s="39"/>
      <c r="E162" s="153"/>
      <c r="F162" s="75" t="str">
        <f t="shared" si="13"/>
        <v/>
      </c>
      <c r="G162" s="75" t="str">
        <f t="shared" si="14"/>
        <v/>
      </c>
    </row>
    <row r="163" spans="1:10" x14ac:dyDescent="0.35">
      <c r="A163" s="65" t="s">
        <v>74</v>
      </c>
      <c r="B163" s="52"/>
      <c r="C163" s="39"/>
      <c r="D163" s="39"/>
      <c r="E163" s="153"/>
      <c r="F163" s="75" t="str">
        <f t="shared" si="13"/>
        <v/>
      </c>
      <c r="G163" s="75" t="str">
        <f t="shared" si="14"/>
        <v/>
      </c>
    </row>
    <row r="164" spans="1:10" x14ac:dyDescent="0.35">
      <c r="A164" s="65" t="s">
        <v>75</v>
      </c>
      <c r="B164" s="52"/>
      <c r="C164" s="39"/>
      <c r="D164" s="39"/>
      <c r="E164" s="153"/>
      <c r="F164" s="75" t="str">
        <f t="shared" si="13"/>
        <v/>
      </c>
      <c r="G164" s="75" t="str">
        <f t="shared" si="14"/>
        <v/>
      </c>
    </row>
    <row r="165" spans="1:10" x14ac:dyDescent="0.35">
      <c r="A165" s="65" t="s">
        <v>76</v>
      </c>
      <c r="B165" s="52"/>
      <c r="C165" s="39"/>
      <c r="D165" s="39"/>
      <c r="E165" s="153"/>
      <c r="F165" s="75" t="str">
        <f t="shared" si="13"/>
        <v/>
      </c>
      <c r="G165" s="75" t="str">
        <f t="shared" si="14"/>
        <v/>
      </c>
      <c r="J165" t="s">
        <v>51</v>
      </c>
    </row>
    <row r="166" spans="1:10" x14ac:dyDescent="0.35">
      <c r="A166" s="65" t="s">
        <v>77</v>
      </c>
      <c r="B166" s="52"/>
      <c r="C166" s="39"/>
      <c r="D166" s="39"/>
      <c r="E166" s="153"/>
      <c r="F166" s="75" t="str">
        <f t="shared" si="13"/>
        <v/>
      </c>
      <c r="G166" s="75" t="str">
        <f t="shared" si="14"/>
        <v/>
      </c>
    </row>
    <row r="167" spans="1:10" x14ac:dyDescent="0.35">
      <c r="A167" s="65" t="s">
        <v>78</v>
      </c>
      <c r="B167" s="52"/>
      <c r="C167" s="39"/>
      <c r="D167" s="39"/>
      <c r="E167" s="153"/>
      <c r="F167" s="75" t="str">
        <f t="shared" si="13"/>
        <v/>
      </c>
      <c r="G167" s="75" t="str">
        <f t="shared" si="14"/>
        <v/>
      </c>
    </row>
    <row r="168" spans="1:10" x14ac:dyDescent="0.35">
      <c r="A168" s="65" t="s">
        <v>79</v>
      </c>
      <c r="B168" s="52"/>
      <c r="C168" s="39"/>
      <c r="D168" s="39"/>
      <c r="E168" s="153"/>
      <c r="F168" s="75" t="str">
        <f t="shared" si="13"/>
        <v/>
      </c>
      <c r="G168" s="75" t="str">
        <f t="shared" si="14"/>
        <v/>
      </c>
    </row>
    <row r="169" spans="1:10" x14ac:dyDescent="0.35">
      <c r="A169" s="65" t="s">
        <v>80</v>
      </c>
      <c r="B169" s="52"/>
      <c r="C169" s="39"/>
      <c r="D169" s="39"/>
      <c r="E169" s="153"/>
      <c r="F169" s="75" t="str">
        <f t="shared" si="13"/>
        <v/>
      </c>
      <c r="G169" s="75" t="str">
        <f t="shared" si="14"/>
        <v/>
      </c>
    </row>
    <row r="170" spans="1:10" x14ac:dyDescent="0.35">
      <c r="A170" s="65" t="s">
        <v>81</v>
      </c>
      <c r="B170" s="52"/>
      <c r="C170" s="39"/>
      <c r="D170" s="39"/>
      <c r="E170" s="153"/>
      <c r="F170" s="75" t="str">
        <f t="shared" si="13"/>
        <v/>
      </c>
      <c r="G170" s="75" t="str">
        <f t="shared" si="14"/>
        <v/>
      </c>
    </row>
    <row r="171" spans="1:10" x14ac:dyDescent="0.35">
      <c r="A171" s="65" t="s">
        <v>82</v>
      </c>
      <c r="B171" s="52"/>
      <c r="C171" s="39"/>
      <c r="D171" s="39"/>
      <c r="E171" s="153"/>
      <c r="F171" s="75" t="str">
        <f t="shared" si="13"/>
        <v/>
      </c>
      <c r="G171" s="75" t="str">
        <f t="shared" si="14"/>
        <v/>
      </c>
    </row>
    <row r="172" spans="1:10" x14ac:dyDescent="0.35">
      <c r="A172" s="65" t="s">
        <v>83</v>
      </c>
      <c r="B172" s="52"/>
      <c r="C172" s="39"/>
      <c r="D172" s="39"/>
      <c r="E172" s="153"/>
      <c r="F172" s="75" t="str">
        <f t="shared" si="13"/>
        <v/>
      </c>
      <c r="G172" s="75" t="str">
        <f t="shared" si="14"/>
        <v/>
      </c>
    </row>
    <row r="173" spans="1:10" x14ac:dyDescent="0.35">
      <c r="A173" s="65" t="s">
        <v>84</v>
      </c>
      <c r="B173" s="52"/>
      <c r="C173" s="39"/>
      <c r="D173" s="39"/>
      <c r="E173" s="153"/>
      <c r="F173" s="75" t="str">
        <f t="shared" si="13"/>
        <v/>
      </c>
      <c r="G173" s="75" t="str">
        <f t="shared" si="14"/>
        <v/>
      </c>
    </row>
    <row r="174" spans="1:10" x14ac:dyDescent="0.35">
      <c r="A174" s="65" t="s">
        <v>85</v>
      </c>
      <c r="B174" s="52"/>
      <c r="C174" s="39"/>
      <c r="D174" s="39"/>
      <c r="E174" s="153"/>
      <c r="F174" s="75" t="str">
        <f t="shared" si="13"/>
        <v/>
      </c>
      <c r="G174" s="75" t="str">
        <f t="shared" si="14"/>
        <v/>
      </c>
    </row>
    <row r="175" spans="1:10" x14ac:dyDescent="0.35">
      <c r="A175" s="65" t="s">
        <v>86</v>
      </c>
      <c r="B175" s="52"/>
      <c r="C175" s="39"/>
      <c r="D175" s="39"/>
      <c r="E175" s="153"/>
      <c r="F175" s="75" t="str">
        <f t="shared" si="13"/>
        <v/>
      </c>
      <c r="G175" s="75" t="str">
        <f t="shared" si="14"/>
        <v/>
      </c>
    </row>
    <row r="176" spans="1:10" x14ac:dyDescent="0.35">
      <c r="A176" s="65" t="s">
        <v>87</v>
      </c>
      <c r="B176" s="52"/>
      <c r="C176" s="39"/>
      <c r="D176" s="39"/>
      <c r="E176" s="153"/>
      <c r="F176" s="75" t="str">
        <f t="shared" si="13"/>
        <v/>
      </c>
      <c r="G176" s="75" t="str">
        <f t="shared" si="14"/>
        <v/>
      </c>
    </row>
    <row r="177" spans="1:10" x14ac:dyDescent="0.35">
      <c r="A177" s="65" t="s">
        <v>88</v>
      </c>
      <c r="B177" s="52"/>
      <c r="C177" s="39"/>
      <c r="D177" s="39"/>
      <c r="E177" s="153"/>
      <c r="F177" s="75" t="str">
        <f t="shared" si="13"/>
        <v/>
      </c>
      <c r="G177" s="75" t="str">
        <f t="shared" si="14"/>
        <v/>
      </c>
    </row>
    <row r="178" spans="1:10" ht="13.15" thickBot="1" x14ac:dyDescent="0.4">
      <c r="A178" s="125" t="s">
        <v>89</v>
      </c>
      <c r="B178" s="126"/>
      <c r="C178" s="127"/>
      <c r="D178" s="127"/>
      <c r="E178" s="153"/>
      <c r="F178" s="128" t="str">
        <f t="shared" si="13"/>
        <v/>
      </c>
      <c r="G178" s="128" t="str">
        <f t="shared" si="14"/>
        <v/>
      </c>
    </row>
    <row r="179" spans="1:10" ht="13.5" thickBot="1" x14ac:dyDescent="0.45">
      <c r="A179" s="228" t="s">
        <v>90</v>
      </c>
      <c r="B179" s="229"/>
      <c r="C179" s="229"/>
      <c r="D179" s="229"/>
      <c r="E179" s="229"/>
      <c r="F179" s="230"/>
      <c r="G179" s="129">
        <f>SUM(G159:G178)</f>
        <v>0</v>
      </c>
    </row>
    <row r="180" spans="1:10" x14ac:dyDescent="0.35">
      <c r="B180" s="23"/>
    </row>
    <row r="181" spans="1:10" x14ac:dyDescent="0.35">
      <c r="B181" s="23"/>
    </row>
    <row r="182" spans="1:10" x14ac:dyDescent="0.35">
      <c r="B182" s="23"/>
    </row>
    <row r="183" spans="1:10" ht="25.5" customHeight="1" x14ac:dyDescent="0.65">
      <c r="A183" s="231" t="str">
        <f>'Estimated Budget - Summary'!J12</f>
        <v>Partner 7</v>
      </c>
      <c r="B183" s="232"/>
      <c r="C183" s="232"/>
      <c r="D183" s="232"/>
      <c r="E183" s="232"/>
      <c r="F183" s="232"/>
      <c r="G183" s="233"/>
      <c r="H183" s="2"/>
    </row>
    <row r="184" spans="1:10" ht="25.5" x14ac:dyDescent="0.35">
      <c r="A184" s="17" t="s">
        <v>62</v>
      </c>
      <c r="B184" s="17" t="s">
        <v>63</v>
      </c>
      <c r="C184" s="17" t="s">
        <v>64</v>
      </c>
      <c r="D184" s="17" t="s">
        <v>65</v>
      </c>
      <c r="E184" s="17" t="s">
        <v>66</v>
      </c>
      <c r="F184" s="17" t="s">
        <v>67</v>
      </c>
      <c r="G184" s="17" t="s">
        <v>68</v>
      </c>
    </row>
    <row r="185" spans="1:10" x14ac:dyDescent="0.35">
      <c r="A185" s="65" t="s">
        <v>69</v>
      </c>
      <c r="B185" s="151" t="s">
        <v>70</v>
      </c>
      <c r="C185" s="152"/>
      <c r="D185" s="152"/>
      <c r="E185" s="153"/>
      <c r="F185" s="75" t="str">
        <f>IFERROR(VLOOKUP(CONCATENATE(C185,D185),$C$293:$D$416,2,FALSE),"")</f>
        <v/>
      </c>
      <c r="G185" s="75" t="str">
        <f>IFERROR(F185*E185,"")</f>
        <v/>
      </c>
    </row>
    <row r="186" spans="1:10" x14ac:dyDescent="0.35">
      <c r="A186" s="65" t="s">
        <v>71</v>
      </c>
      <c r="B186" s="52"/>
      <c r="C186" s="39"/>
      <c r="D186" s="39"/>
      <c r="E186" s="153"/>
      <c r="F186" s="75" t="str">
        <f t="shared" ref="F186:F204" si="15">IFERROR(VLOOKUP(CONCATENATE(C186,D186),$C$293:$D$413,2,FALSE),"")</f>
        <v/>
      </c>
      <c r="G186" s="75" t="str">
        <f t="shared" ref="G186:G204" si="16">IFERROR(F186*E186,"")</f>
        <v/>
      </c>
    </row>
    <row r="187" spans="1:10" x14ac:dyDescent="0.35">
      <c r="A187" s="65" t="s">
        <v>72</v>
      </c>
      <c r="B187" s="52"/>
      <c r="C187" s="39"/>
      <c r="D187" s="39"/>
      <c r="E187" s="153"/>
      <c r="F187" s="75" t="str">
        <f t="shared" si="15"/>
        <v/>
      </c>
      <c r="G187" s="75" t="str">
        <f t="shared" si="16"/>
        <v/>
      </c>
    </row>
    <row r="188" spans="1:10" x14ac:dyDescent="0.35">
      <c r="A188" s="65" t="s">
        <v>73</v>
      </c>
      <c r="B188" s="52"/>
      <c r="C188" s="39"/>
      <c r="D188" s="39"/>
      <c r="E188" s="153"/>
      <c r="F188" s="75" t="str">
        <f t="shared" si="15"/>
        <v/>
      </c>
      <c r="G188" s="75" t="str">
        <f t="shared" si="16"/>
        <v/>
      </c>
    </row>
    <row r="189" spans="1:10" x14ac:dyDescent="0.35">
      <c r="A189" s="65" t="s">
        <v>74</v>
      </c>
      <c r="B189" s="52"/>
      <c r="C189" s="39"/>
      <c r="D189" s="39"/>
      <c r="E189" s="153"/>
      <c r="F189" s="75" t="str">
        <f t="shared" si="15"/>
        <v/>
      </c>
      <c r="G189" s="75" t="str">
        <f t="shared" si="16"/>
        <v/>
      </c>
    </row>
    <row r="190" spans="1:10" x14ac:dyDescent="0.35">
      <c r="A190" s="65" t="s">
        <v>75</v>
      </c>
      <c r="B190" s="52"/>
      <c r="C190" s="39"/>
      <c r="D190" s="39"/>
      <c r="E190" s="153"/>
      <c r="F190" s="75" t="str">
        <f t="shared" si="15"/>
        <v/>
      </c>
      <c r="G190" s="75" t="str">
        <f t="shared" si="16"/>
        <v/>
      </c>
    </row>
    <row r="191" spans="1:10" x14ac:dyDescent="0.35">
      <c r="A191" s="65" t="s">
        <v>76</v>
      </c>
      <c r="B191" s="52"/>
      <c r="C191" s="39"/>
      <c r="D191" s="39"/>
      <c r="E191" s="153"/>
      <c r="F191" s="75" t="str">
        <f t="shared" si="15"/>
        <v/>
      </c>
      <c r="G191" s="75" t="str">
        <f t="shared" si="16"/>
        <v/>
      </c>
      <c r="J191" t="s">
        <v>51</v>
      </c>
    </row>
    <row r="192" spans="1:10" x14ac:dyDescent="0.35">
      <c r="A192" s="65" t="s">
        <v>77</v>
      </c>
      <c r="B192" s="52"/>
      <c r="C192" s="39"/>
      <c r="D192" s="39"/>
      <c r="E192" s="153"/>
      <c r="F192" s="75" t="str">
        <f t="shared" si="15"/>
        <v/>
      </c>
      <c r="G192" s="75" t="str">
        <f t="shared" si="16"/>
        <v/>
      </c>
    </row>
    <row r="193" spans="1:7" x14ac:dyDescent="0.35">
      <c r="A193" s="65" t="s">
        <v>78</v>
      </c>
      <c r="B193" s="52"/>
      <c r="C193" s="39"/>
      <c r="D193" s="39"/>
      <c r="E193" s="153"/>
      <c r="F193" s="75" t="str">
        <f t="shared" si="15"/>
        <v/>
      </c>
      <c r="G193" s="75" t="str">
        <f t="shared" si="16"/>
        <v/>
      </c>
    </row>
    <row r="194" spans="1:7" x14ac:dyDescent="0.35">
      <c r="A194" s="65" t="s">
        <v>79</v>
      </c>
      <c r="B194" s="52"/>
      <c r="C194" s="39"/>
      <c r="D194" s="39"/>
      <c r="E194" s="153"/>
      <c r="F194" s="75" t="str">
        <f t="shared" si="15"/>
        <v/>
      </c>
      <c r="G194" s="75" t="str">
        <f t="shared" si="16"/>
        <v/>
      </c>
    </row>
    <row r="195" spans="1:7" x14ac:dyDescent="0.35">
      <c r="A195" s="65" t="s">
        <v>80</v>
      </c>
      <c r="B195" s="52"/>
      <c r="C195" s="39"/>
      <c r="D195" s="39"/>
      <c r="E195" s="153"/>
      <c r="F195" s="75" t="str">
        <f t="shared" si="15"/>
        <v/>
      </c>
      <c r="G195" s="75" t="str">
        <f t="shared" si="16"/>
        <v/>
      </c>
    </row>
    <row r="196" spans="1:7" x14ac:dyDescent="0.35">
      <c r="A196" s="65" t="s">
        <v>81</v>
      </c>
      <c r="B196" s="52"/>
      <c r="C196" s="39"/>
      <c r="D196" s="39"/>
      <c r="E196" s="153"/>
      <c r="F196" s="75" t="str">
        <f t="shared" si="15"/>
        <v/>
      </c>
      <c r="G196" s="75" t="str">
        <f t="shared" si="16"/>
        <v/>
      </c>
    </row>
    <row r="197" spans="1:7" x14ac:dyDescent="0.35">
      <c r="A197" s="65" t="s">
        <v>82</v>
      </c>
      <c r="B197" s="52"/>
      <c r="C197" s="39"/>
      <c r="D197" s="39"/>
      <c r="E197" s="153"/>
      <c r="F197" s="75" t="str">
        <f t="shared" si="15"/>
        <v/>
      </c>
      <c r="G197" s="75" t="str">
        <f t="shared" si="16"/>
        <v/>
      </c>
    </row>
    <row r="198" spans="1:7" x14ac:dyDescent="0.35">
      <c r="A198" s="65" t="s">
        <v>83</v>
      </c>
      <c r="B198" s="52"/>
      <c r="C198" s="39"/>
      <c r="D198" s="39"/>
      <c r="E198" s="153"/>
      <c r="F198" s="75" t="str">
        <f t="shared" si="15"/>
        <v/>
      </c>
      <c r="G198" s="75" t="str">
        <f t="shared" si="16"/>
        <v/>
      </c>
    </row>
    <row r="199" spans="1:7" x14ac:dyDescent="0.35">
      <c r="A199" s="65" t="s">
        <v>84</v>
      </c>
      <c r="B199" s="52"/>
      <c r="C199" s="39"/>
      <c r="D199" s="39"/>
      <c r="E199" s="153"/>
      <c r="F199" s="75" t="str">
        <f t="shared" si="15"/>
        <v/>
      </c>
      <c r="G199" s="75" t="str">
        <f t="shared" si="16"/>
        <v/>
      </c>
    </row>
    <row r="200" spans="1:7" x14ac:dyDescent="0.35">
      <c r="A200" s="65" t="s">
        <v>85</v>
      </c>
      <c r="B200" s="52"/>
      <c r="C200" s="39"/>
      <c r="D200" s="39"/>
      <c r="E200" s="153"/>
      <c r="F200" s="75" t="str">
        <f t="shared" si="15"/>
        <v/>
      </c>
      <c r="G200" s="75" t="str">
        <f t="shared" si="16"/>
        <v/>
      </c>
    </row>
    <row r="201" spans="1:7" x14ac:dyDescent="0.35">
      <c r="A201" s="65" t="s">
        <v>86</v>
      </c>
      <c r="B201" s="52"/>
      <c r="C201" s="39"/>
      <c r="D201" s="39"/>
      <c r="E201" s="153"/>
      <c r="F201" s="75" t="str">
        <f t="shared" si="15"/>
        <v/>
      </c>
      <c r="G201" s="75" t="str">
        <f t="shared" si="16"/>
        <v/>
      </c>
    </row>
    <row r="202" spans="1:7" x14ac:dyDescent="0.35">
      <c r="A202" s="65" t="s">
        <v>87</v>
      </c>
      <c r="B202" s="52"/>
      <c r="C202" s="39"/>
      <c r="D202" s="39"/>
      <c r="E202" s="153"/>
      <c r="F202" s="75" t="str">
        <f t="shared" si="15"/>
        <v/>
      </c>
      <c r="G202" s="75" t="str">
        <f t="shared" si="16"/>
        <v/>
      </c>
    </row>
    <row r="203" spans="1:7" x14ac:dyDescent="0.35">
      <c r="A203" s="65" t="s">
        <v>88</v>
      </c>
      <c r="B203" s="52"/>
      <c r="C203" s="39"/>
      <c r="D203" s="39"/>
      <c r="E203" s="153"/>
      <c r="F203" s="75" t="str">
        <f t="shared" si="15"/>
        <v/>
      </c>
      <c r="G203" s="75" t="str">
        <f t="shared" si="16"/>
        <v/>
      </c>
    </row>
    <row r="204" spans="1:7" ht="13.15" thickBot="1" x14ac:dyDescent="0.4">
      <c r="A204" s="125" t="s">
        <v>89</v>
      </c>
      <c r="B204" s="126"/>
      <c r="C204" s="127"/>
      <c r="D204" s="127"/>
      <c r="E204" s="153"/>
      <c r="F204" s="128" t="str">
        <f t="shared" si="15"/>
        <v/>
      </c>
      <c r="G204" s="128" t="str">
        <f t="shared" si="16"/>
        <v/>
      </c>
    </row>
    <row r="205" spans="1:7" ht="13.5" thickBot="1" x14ac:dyDescent="0.45">
      <c r="A205" s="228" t="s">
        <v>90</v>
      </c>
      <c r="B205" s="229"/>
      <c r="C205" s="229"/>
      <c r="D205" s="229"/>
      <c r="E205" s="229"/>
      <c r="F205" s="230"/>
      <c r="G205" s="129">
        <f>SUM(G185:G204)</f>
        <v>0</v>
      </c>
    </row>
    <row r="206" spans="1:7" x14ac:dyDescent="0.35">
      <c r="B206" s="23"/>
    </row>
    <row r="207" spans="1:7" x14ac:dyDescent="0.35">
      <c r="B207" s="23"/>
    </row>
    <row r="208" spans="1:7" x14ac:dyDescent="0.35">
      <c r="B208" s="23"/>
    </row>
    <row r="209" spans="1:10" ht="25.5" customHeight="1" x14ac:dyDescent="0.65">
      <c r="A209" s="231" t="str">
        <f>'Estimated Budget - Summary'!K12</f>
        <v>Partner 8</v>
      </c>
      <c r="B209" s="232"/>
      <c r="C209" s="232"/>
      <c r="D209" s="232"/>
      <c r="E209" s="232"/>
      <c r="F209" s="232"/>
      <c r="G209" s="233"/>
      <c r="H209" s="2"/>
    </row>
    <row r="210" spans="1:10" ht="25.5" x14ac:dyDescent="0.35">
      <c r="A210" s="17" t="s">
        <v>62</v>
      </c>
      <c r="B210" s="17" t="s">
        <v>63</v>
      </c>
      <c r="C210" s="17" t="s">
        <v>64</v>
      </c>
      <c r="D210" s="17" t="s">
        <v>65</v>
      </c>
      <c r="E210" s="17" t="s">
        <v>66</v>
      </c>
      <c r="F210" s="17" t="s">
        <v>67</v>
      </c>
      <c r="G210" s="17" t="s">
        <v>68</v>
      </c>
    </row>
    <row r="211" spans="1:10" x14ac:dyDescent="0.35">
      <c r="A211" s="65" t="s">
        <v>69</v>
      </c>
      <c r="B211" s="151" t="s">
        <v>70</v>
      </c>
      <c r="C211" s="152"/>
      <c r="D211" s="152"/>
      <c r="E211" s="153"/>
      <c r="F211" s="75" t="str">
        <f>IFERROR(VLOOKUP(CONCATENATE(C211,D211),$C$293:$D$416,2,FALSE),"")</f>
        <v/>
      </c>
      <c r="G211" s="75" t="str">
        <f>IFERROR(F211*E211,"")</f>
        <v/>
      </c>
    </row>
    <row r="212" spans="1:10" x14ac:dyDescent="0.35">
      <c r="A212" s="65" t="s">
        <v>71</v>
      </c>
      <c r="B212" s="52"/>
      <c r="C212" s="39"/>
      <c r="D212" s="39"/>
      <c r="E212" s="153"/>
      <c r="F212" s="75" t="str">
        <f t="shared" ref="F212:F230" si="17">IFERROR(VLOOKUP(CONCATENATE(C212,D212),$C$293:$D$413,2,FALSE),"")</f>
        <v/>
      </c>
      <c r="G212" s="75" t="str">
        <f t="shared" ref="G212:G230" si="18">IFERROR(F212*E212,"")</f>
        <v/>
      </c>
    </row>
    <row r="213" spans="1:10" x14ac:dyDescent="0.35">
      <c r="A213" s="65" t="s">
        <v>72</v>
      </c>
      <c r="B213" s="52"/>
      <c r="C213" s="39"/>
      <c r="D213" s="39"/>
      <c r="E213" s="153"/>
      <c r="F213" s="75" t="str">
        <f t="shared" si="17"/>
        <v/>
      </c>
      <c r="G213" s="75" t="str">
        <f t="shared" si="18"/>
        <v/>
      </c>
    </row>
    <row r="214" spans="1:10" x14ac:dyDescent="0.35">
      <c r="A214" s="65" t="s">
        <v>73</v>
      </c>
      <c r="B214" s="52"/>
      <c r="C214" s="39"/>
      <c r="D214" s="39"/>
      <c r="E214" s="153"/>
      <c r="F214" s="75" t="str">
        <f t="shared" si="17"/>
        <v/>
      </c>
      <c r="G214" s="75" t="str">
        <f t="shared" si="18"/>
        <v/>
      </c>
    </row>
    <row r="215" spans="1:10" x14ac:dyDescent="0.35">
      <c r="A215" s="65" t="s">
        <v>74</v>
      </c>
      <c r="B215" s="52"/>
      <c r="C215" s="39"/>
      <c r="D215" s="39"/>
      <c r="E215" s="153"/>
      <c r="F215" s="75" t="str">
        <f t="shared" si="17"/>
        <v/>
      </c>
      <c r="G215" s="75" t="str">
        <f t="shared" si="18"/>
        <v/>
      </c>
    </row>
    <row r="216" spans="1:10" x14ac:dyDescent="0.35">
      <c r="A216" s="65" t="s">
        <v>75</v>
      </c>
      <c r="B216" s="52"/>
      <c r="C216" s="39"/>
      <c r="D216" s="39"/>
      <c r="E216" s="153"/>
      <c r="F216" s="75" t="str">
        <f t="shared" si="17"/>
        <v/>
      </c>
      <c r="G216" s="75" t="str">
        <f t="shared" si="18"/>
        <v/>
      </c>
    </row>
    <row r="217" spans="1:10" x14ac:dyDescent="0.35">
      <c r="A217" s="65" t="s">
        <v>76</v>
      </c>
      <c r="B217" s="52"/>
      <c r="C217" s="39"/>
      <c r="D217" s="39"/>
      <c r="E217" s="153"/>
      <c r="F217" s="75" t="str">
        <f t="shared" si="17"/>
        <v/>
      </c>
      <c r="G217" s="75" t="str">
        <f t="shared" si="18"/>
        <v/>
      </c>
      <c r="J217" t="s">
        <v>51</v>
      </c>
    </row>
    <row r="218" spans="1:10" x14ac:dyDescent="0.35">
      <c r="A218" s="65" t="s">
        <v>77</v>
      </c>
      <c r="B218" s="52"/>
      <c r="C218" s="39"/>
      <c r="D218" s="39"/>
      <c r="E218" s="153"/>
      <c r="F218" s="75" t="str">
        <f t="shared" si="17"/>
        <v/>
      </c>
      <c r="G218" s="75" t="str">
        <f t="shared" si="18"/>
        <v/>
      </c>
    </row>
    <row r="219" spans="1:10" x14ac:dyDescent="0.35">
      <c r="A219" s="65" t="s">
        <v>78</v>
      </c>
      <c r="B219" s="52"/>
      <c r="C219" s="39"/>
      <c r="D219" s="39"/>
      <c r="E219" s="153"/>
      <c r="F219" s="75" t="str">
        <f t="shared" si="17"/>
        <v/>
      </c>
      <c r="G219" s="75" t="str">
        <f t="shared" si="18"/>
        <v/>
      </c>
    </row>
    <row r="220" spans="1:10" x14ac:dyDescent="0.35">
      <c r="A220" s="65" t="s">
        <v>79</v>
      </c>
      <c r="B220" s="52"/>
      <c r="C220" s="39"/>
      <c r="D220" s="39"/>
      <c r="E220" s="153"/>
      <c r="F220" s="75" t="str">
        <f t="shared" si="17"/>
        <v/>
      </c>
      <c r="G220" s="75" t="str">
        <f t="shared" si="18"/>
        <v/>
      </c>
    </row>
    <row r="221" spans="1:10" x14ac:dyDescent="0.35">
      <c r="A221" s="65" t="s">
        <v>80</v>
      </c>
      <c r="B221" s="52"/>
      <c r="C221" s="39"/>
      <c r="D221" s="39"/>
      <c r="E221" s="153"/>
      <c r="F221" s="75" t="str">
        <f t="shared" si="17"/>
        <v/>
      </c>
      <c r="G221" s="75" t="str">
        <f t="shared" si="18"/>
        <v/>
      </c>
    </row>
    <row r="222" spans="1:10" x14ac:dyDescent="0.35">
      <c r="A222" s="65" t="s">
        <v>81</v>
      </c>
      <c r="B222" s="52"/>
      <c r="C222" s="39"/>
      <c r="D222" s="39"/>
      <c r="E222" s="153"/>
      <c r="F222" s="75" t="str">
        <f t="shared" si="17"/>
        <v/>
      </c>
      <c r="G222" s="75" t="str">
        <f t="shared" si="18"/>
        <v/>
      </c>
    </row>
    <row r="223" spans="1:10" x14ac:dyDescent="0.35">
      <c r="A223" s="65" t="s">
        <v>82</v>
      </c>
      <c r="B223" s="52"/>
      <c r="C223" s="39"/>
      <c r="D223" s="39"/>
      <c r="E223" s="153"/>
      <c r="F223" s="75" t="str">
        <f t="shared" si="17"/>
        <v/>
      </c>
      <c r="G223" s="75" t="str">
        <f t="shared" si="18"/>
        <v/>
      </c>
    </row>
    <row r="224" spans="1:10" x14ac:dyDescent="0.35">
      <c r="A224" s="65" t="s">
        <v>83</v>
      </c>
      <c r="B224" s="52"/>
      <c r="C224" s="39"/>
      <c r="D224" s="39"/>
      <c r="E224" s="153"/>
      <c r="F224" s="75" t="str">
        <f t="shared" si="17"/>
        <v/>
      </c>
      <c r="G224" s="75" t="str">
        <f t="shared" si="18"/>
        <v/>
      </c>
    </row>
    <row r="225" spans="1:8" x14ac:dyDescent="0.35">
      <c r="A225" s="65" t="s">
        <v>84</v>
      </c>
      <c r="B225" s="52"/>
      <c r="C225" s="39"/>
      <c r="D225" s="39"/>
      <c r="E225" s="153"/>
      <c r="F225" s="75" t="str">
        <f t="shared" si="17"/>
        <v/>
      </c>
      <c r="G225" s="75" t="str">
        <f t="shared" si="18"/>
        <v/>
      </c>
    </row>
    <row r="226" spans="1:8" x14ac:dyDescent="0.35">
      <c r="A226" s="65" t="s">
        <v>85</v>
      </c>
      <c r="B226" s="52"/>
      <c r="C226" s="39"/>
      <c r="D226" s="39"/>
      <c r="E226" s="153"/>
      <c r="F226" s="75" t="str">
        <f t="shared" si="17"/>
        <v/>
      </c>
      <c r="G226" s="75" t="str">
        <f t="shared" si="18"/>
        <v/>
      </c>
    </row>
    <row r="227" spans="1:8" x14ac:dyDescent="0.35">
      <c r="A227" s="65" t="s">
        <v>86</v>
      </c>
      <c r="B227" s="52"/>
      <c r="C227" s="39"/>
      <c r="D227" s="39"/>
      <c r="E227" s="153"/>
      <c r="F227" s="75" t="str">
        <f t="shared" si="17"/>
        <v/>
      </c>
      <c r="G227" s="75" t="str">
        <f t="shared" si="18"/>
        <v/>
      </c>
    </row>
    <row r="228" spans="1:8" x14ac:dyDescent="0.35">
      <c r="A228" s="65" t="s">
        <v>87</v>
      </c>
      <c r="B228" s="52"/>
      <c r="C228" s="39"/>
      <c r="D228" s="39"/>
      <c r="E228" s="153"/>
      <c r="F228" s="75" t="str">
        <f t="shared" si="17"/>
        <v/>
      </c>
      <c r="G228" s="75" t="str">
        <f t="shared" si="18"/>
        <v/>
      </c>
    </row>
    <row r="229" spans="1:8" x14ac:dyDescent="0.35">
      <c r="A229" s="65" t="s">
        <v>88</v>
      </c>
      <c r="B229" s="52"/>
      <c r="C229" s="39"/>
      <c r="D229" s="39"/>
      <c r="E229" s="153"/>
      <c r="F229" s="75" t="str">
        <f t="shared" si="17"/>
        <v/>
      </c>
      <c r="G229" s="75" t="str">
        <f t="shared" si="18"/>
        <v/>
      </c>
    </row>
    <row r="230" spans="1:8" ht="13.15" thickBot="1" x14ac:dyDescent="0.4">
      <c r="A230" s="125" t="s">
        <v>89</v>
      </c>
      <c r="B230" s="126"/>
      <c r="C230" s="127"/>
      <c r="D230" s="127"/>
      <c r="E230" s="153"/>
      <c r="F230" s="128" t="str">
        <f t="shared" si="17"/>
        <v/>
      </c>
      <c r="G230" s="128" t="str">
        <f t="shared" si="18"/>
        <v/>
      </c>
    </row>
    <row r="231" spans="1:8" ht="13.5" thickBot="1" x14ac:dyDescent="0.45">
      <c r="A231" s="228" t="s">
        <v>90</v>
      </c>
      <c r="B231" s="229"/>
      <c r="C231" s="229"/>
      <c r="D231" s="229"/>
      <c r="E231" s="229"/>
      <c r="F231" s="230"/>
      <c r="G231" s="129">
        <f>SUM(G211:G230)</f>
        <v>0</v>
      </c>
    </row>
    <row r="232" spans="1:8" x14ac:dyDescent="0.35">
      <c r="B232" s="23"/>
    </row>
    <row r="233" spans="1:8" x14ac:dyDescent="0.35">
      <c r="B233" s="23"/>
    </row>
    <row r="234" spans="1:8" x14ac:dyDescent="0.35">
      <c r="B234" s="23"/>
    </row>
    <row r="235" spans="1:8" ht="25.5" customHeight="1" x14ac:dyDescent="0.65">
      <c r="A235" s="231" t="str">
        <f>'Estimated Budget - Summary'!L12</f>
        <v>Partner 9</v>
      </c>
      <c r="B235" s="232"/>
      <c r="C235" s="232"/>
      <c r="D235" s="232"/>
      <c r="E235" s="232"/>
      <c r="F235" s="232"/>
      <c r="G235" s="233"/>
      <c r="H235" s="2"/>
    </row>
    <row r="236" spans="1:8" ht="25.5" x14ac:dyDescent="0.35">
      <c r="A236" s="17" t="s">
        <v>62</v>
      </c>
      <c r="B236" s="17" t="s">
        <v>63</v>
      </c>
      <c r="C236" s="17" t="s">
        <v>64</v>
      </c>
      <c r="D236" s="17" t="s">
        <v>65</v>
      </c>
      <c r="E236" s="17" t="s">
        <v>66</v>
      </c>
      <c r="F236" s="17" t="s">
        <v>67</v>
      </c>
      <c r="G236" s="17" t="s">
        <v>68</v>
      </c>
    </row>
    <row r="237" spans="1:8" x14ac:dyDescent="0.35">
      <c r="A237" s="65" t="s">
        <v>69</v>
      </c>
      <c r="B237" s="151" t="s">
        <v>70</v>
      </c>
      <c r="C237" s="152"/>
      <c r="D237" s="152"/>
      <c r="E237" s="153"/>
      <c r="F237" s="75" t="str">
        <f>IFERROR(VLOOKUP(CONCATENATE(C237,D237),$C$293:$D$416,2,FALSE),"")</f>
        <v/>
      </c>
      <c r="G237" s="75" t="str">
        <f>IFERROR(F237*E237,"")</f>
        <v/>
      </c>
    </row>
    <row r="238" spans="1:8" x14ac:dyDescent="0.35">
      <c r="A238" s="65" t="s">
        <v>71</v>
      </c>
      <c r="B238" s="52"/>
      <c r="C238" s="39"/>
      <c r="D238" s="39"/>
      <c r="E238" s="153"/>
      <c r="F238" s="75" t="str">
        <f t="shared" ref="F238:F256" si="19">IFERROR(VLOOKUP(CONCATENATE(C238,D238),$C$293:$D$413,2,FALSE),"")</f>
        <v/>
      </c>
      <c r="G238" s="75" t="str">
        <f t="shared" ref="G238:G256" si="20">IFERROR(F238*E238,"")</f>
        <v/>
      </c>
    </row>
    <row r="239" spans="1:8" x14ac:dyDescent="0.35">
      <c r="A239" s="65" t="s">
        <v>72</v>
      </c>
      <c r="B239" s="52"/>
      <c r="C239" s="39"/>
      <c r="D239" s="39"/>
      <c r="E239" s="153"/>
      <c r="F239" s="75" t="str">
        <f t="shared" si="19"/>
        <v/>
      </c>
      <c r="G239" s="75" t="str">
        <f t="shared" si="20"/>
        <v/>
      </c>
    </row>
    <row r="240" spans="1:8" x14ac:dyDescent="0.35">
      <c r="A240" s="65" t="s">
        <v>73</v>
      </c>
      <c r="B240" s="52"/>
      <c r="C240" s="39"/>
      <c r="D240" s="39"/>
      <c r="E240" s="153"/>
      <c r="F240" s="75" t="str">
        <f t="shared" si="19"/>
        <v/>
      </c>
      <c r="G240" s="75" t="str">
        <f t="shared" si="20"/>
        <v/>
      </c>
    </row>
    <row r="241" spans="1:10" x14ac:dyDescent="0.35">
      <c r="A241" s="65" t="s">
        <v>74</v>
      </c>
      <c r="B241" s="52"/>
      <c r="C241" s="39"/>
      <c r="D241" s="39"/>
      <c r="E241" s="153"/>
      <c r="F241" s="75" t="str">
        <f t="shared" si="19"/>
        <v/>
      </c>
      <c r="G241" s="75" t="str">
        <f t="shared" si="20"/>
        <v/>
      </c>
    </row>
    <row r="242" spans="1:10" x14ac:dyDescent="0.35">
      <c r="A242" s="65" t="s">
        <v>75</v>
      </c>
      <c r="B242" s="52"/>
      <c r="C242" s="39"/>
      <c r="D242" s="39"/>
      <c r="E242" s="153"/>
      <c r="F242" s="75" t="str">
        <f t="shared" si="19"/>
        <v/>
      </c>
      <c r="G242" s="75" t="str">
        <f t="shared" si="20"/>
        <v/>
      </c>
    </row>
    <row r="243" spans="1:10" x14ac:dyDescent="0.35">
      <c r="A243" s="65" t="s">
        <v>76</v>
      </c>
      <c r="B243" s="52"/>
      <c r="C243" s="39"/>
      <c r="D243" s="39"/>
      <c r="E243" s="153"/>
      <c r="F243" s="75" t="str">
        <f t="shared" si="19"/>
        <v/>
      </c>
      <c r="G243" s="75" t="str">
        <f t="shared" si="20"/>
        <v/>
      </c>
      <c r="J243" t="s">
        <v>51</v>
      </c>
    </row>
    <row r="244" spans="1:10" x14ac:dyDescent="0.35">
      <c r="A244" s="65" t="s">
        <v>77</v>
      </c>
      <c r="B244" s="52"/>
      <c r="C244" s="39"/>
      <c r="D244" s="39"/>
      <c r="E244" s="153"/>
      <c r="F244" s="75" t="str">
        <f t="shared" si="19"/>
        <v/>
      </c>
      <c r="G244" s="75" t="str">
        <f t="shared" si="20"/>
        <v/>
      </c>
    </row>
    <row r="245" spans="1:10" x14ac:dyDescent="0.35">
      <c r="A245" s="65" t="s">
        <v>78</v>
      </c>
      <c r="B245" s="52"/>
      <c r="C245" s="39"/>
      <c r="D245" s="39"/>
      <c r="E245" s="153"/>
      <c r="F245" s="75" t="str">
        <f t="shared" si="19"/>
        <v/>
      </c>
      <c r="G245" s="75" t="str">
        <f t="shared" si="20"/>
        <v/>
      </c>
    </row>
    <row r="246" spans="1:10" x14ac:dyDescent="0.35">
      <c r="A246" s="65" t="s">
        <v>79</v>
      </c>
      <c r="B246" s="52"/>
      <c r="C246" s="39"/>
      <c r="D246" s="39"/>
      <c r="E246" s="153"/>
      <c r="F246" s="75" t="str">
        <f t="shared" si="19"/>
        <v/>
      </c>
      <c r="G246" s="75" t="str">
        <f t="shared" si="20"/>
        <v/>
      </c>
    </row>
    <row r="247" spans="1:10" x14ac:dyDescent="0.35">
      <c r="A247" s="65" t="s">
        <v>80</v>
      </c>
      <c r="B247" s="52"/>
      <c r="C247" s="39"/>
      <c r="D247" s="39"/>
      <c r="E247" s="153"/>
      <c r="F247" s="75" t="str">
        <f t="shared" si="19"/>
        <v/>
      </c>
      <c r="G247" s="75" t="str">
        <f t="shared" si="20"/>
        <v/>
      </c>
    </row>
    <row r="248" spans="1:10" x14ac:dyDescent="0.35">
      <c r="A248" s="65" t="s">
        <v>81</v>
      </c>
      <c r="B248" s="52"/>
      <c r="C248" s="39"/>
      <c r="D248" s="39"/>
      <c r="E248" s="153"/>
      <c r="F248" s="75" t="str">
        <f t="shared" si="19"/>
        <v/>
      </c>
      <c r="G248" s="75" t="str">
        <f t="shared" si="20"/>
        <v/>
      </c>
    </row>
    <row r="249" spans="1:10" x14ac:dyDescent="0.35">
      <c r="A249" s="65" t="s">
        <v>82</v>
      </c>
      <c r="B249" s="52"/>
      <c r="C249" s="39"/>
      <c r="D249" s="39"/>
      <c r="E249" s="153"/>
      <c r="F249" s="75" t="str">
        <f t="shared" si="19"/>
        <v/>
      </c>
      <c r="G249" s="75" t="str">
        <f t="shared" si="20"/>
        <v/>
      </c>
    </row>
    <row r="250" spans="1:10" x14ac:dyDescent="0.35">
      <c r="A250" s="65" t="s">
        <v>83</v>
      </c>
      <c r="B250" s="52"/>
      <c r="C250" s="39"/>
      <c r="D250" s="39"/>
      <c r="E250" s="153"/>
      <c r="F250" s="75" t="str">
        <f t="shared" si="19"/>
        <v/>
      </c>
      <c r="G250" s="75" t="str">
        <f t="shared" si="20"/>
        <v/>
      </c>
    </row>
    <row r="251" spans="1:10" x14ac:dyDescent="0.35">
      <c r="A251" s="65" t="s">
        <v>84</v>
      </c>
      <c r="B251" s="52"/>
      <c r="C251" s="39"/>
      <c r="D251" s="39"/>
      <c r="E251" s="153"/>
      <c r="F251" s="75" t="str">
        <f t="shared" si="19"/>
        <v/>
      </c>
      <c r="G251" s="75" t="str">
        <f t="shared" si="20"/>
        <v/>
      </c>
    </row>
    <row r="252" spans="1:10" x14ac:dyDescent="0.35">
      <c r="A252" s="65" t="s">
        <v>85</v>
      </c>
      <c r="B252" s="52"/>
      <c r="C252" s="39"/>
      <c r="D252" s="39"/>
      <c r="E252" s="153"/>
      <c r="F252" s="75" t="str">
        <f t="shared" si="19"/>
        <v/>
      </c>
      <c r="G252" s="75" t="str">
        <f t="shared" si="20"/>
        <v/>
      </c>
    </row>
    <row r="253" spans="1:10" x14ac:dyDescent="0.35">
      <c r="A253" s="65" t="s">
        <v>86</v>
      </c>
      <c r="B253" s="52"/>
      <c r="C253" s="39"/>
      <c r="D253" s="39"/>
      <c r="E253" s="153"/>
      <c r="F253" s="75" t="str">
        <f t="shared" si="19"/>
        <v/>
      </c>
      <c r="G253" s="75" t="str">
        <f t="shared" si="20"/>
        <v/>
      </c>
    </row>
    <row r="254" spans="1:10" x14ac:dyDescent="0.35">
      <c r="A254" s="65" t="s">
        <v>87</v>
      </c>
      <c r="B254" s="52"/>
      <c r="C254" s="39"/>
      <c r="D254" s="39"/>
      <c r="E254" s="153"/>
      <c r="F254" s="75" t="str">
        <f t="shared" si="19"/>
        <v/>
      </c>
      <c r="G254" s="75" t="str">
        <f t="shared" si="20"/>
        <v/>
      </c>
    </row>
    <row r="255" spans="1:10" x14ac:dyDescent="0.35">
      <c r="A255" s="65" t="s">
        <v>88</v>
      </c>
      <c r="B255" s="52"/>
      <c r="C255" s="39"/>
      <c r="D255" s="39"/>
      <c r="E255" s="153"/>
      <c r="F255" s="75" t="str">
        <f t="shared" si="19"/>
        <v/>
      </c>
      <c r="G255" s="75" t="str">
        <f t="shared" si="20"/>
        <v/>
      </c>
    </row>
    <row r="256" spans="1:10" ht="13.15" thickBot="1" x14ac:dyDescent="0.4">
      <c r="A256" s="125" t="s">
        <v>89</v>
      </c>
      <c r="B256" s="126"/>
      <c r="C256" s="127"/>
      <c r="D256" s="127"/>
      <c r="E256" s="153"/>
      <c r="F256" s="128" t="str">
        <f t="shared" si="19"/>
        <v/>
      </c>
      <c r="G256" s="128" t="str">
        <f t="shared" si="20"/>
        <v/>
      </c>
    </row>
    <row r="257" spans="1:7" ht="13.5" thickBot="1" x14ac:dyDescent="0.45">
      <c r="A257" s="228" t="s">
        <v>90</v>
      </c>
      <c r="B257" s="229"/>
      <c r="C257" s="229"/>
      <c r="D257" s="229"/>
      <c r="E257" s="229"/>
      <c r="F257" s="230"/>
      <c r="G257" s="129">
        <f>SUM(G237:G256)</f>
        <v>0</v>
      </c>
    </row>
    <row r="258" spans="1:7" x14ac:dyDescent="0.35">
      <c r="B258" s="23"/>
    </row>
    <row r="259" spans="1:7" x14ac:dyDescent="0.35">
      <c r="B259" s="23"/>
    </row>
    <row r="260" spans="1:7" ht="14.25" x14ac:dyDescent="0.45">
      <c r="C260" t="s">
        <v>91</v>
      </c>
      <c r="D260" s="25" t="s">
        <v>92</v>
      </c>
    </row>
    <row r="261" spans="1:7" ht="42.75" x14ac:dyDescent="0.45">
      <c r="C261" t="s">
        <v>93</v>
      </c>
      <c r="D261" s="25" t="s">
        <v>94</v>
      </c>
    </row>
    <row r="262" spans="1:7" ht="14.25" x14ac:dyDescent="0.45">
      <c r="C262" t="s">
        <v>95</v>
      </c>
      <c r="D262" s="24" t="s">
        <v>96</v>
      </c>
    </row>
    <row r="263" spans="1:7" ht="14.25" x14ac:dyDescent="0.45">
      <c r="C263" t="s">
        <v>97</v>
      </c>
      <c r="D263" s="24" t="s">
        <v>98</v>
      </c>
    </row>
    <row r="264" spans="1:7" x14ac:dyDescent="0.35">
      <c r="C264" t="s">
        <v>99</v>
      </c>
    </row>
    <row r="265" spans="1:7" x14ac:dyDescent="0.35">
      <c r="C265" t="s">
        <v>100</v>
      </c>
    </row>
    <row r="266" spans="1:7" x14ac:dyDescent="0.35">
      <c r="C266" t="s">
        <v>101</v>
      </c>
    </row>
    <row r="267" spans="1:7" x14ac:dyDescent="0.35">
      <c r="C267" t="s">
        <v>102</v>
      </c>
    </row>
    <row r="268" spans="1:7" x14ac:dyDescent="0.35">
      <c r="C268" t="s">
        <v>103</v>
      </c>
    </row>
    <row r="269" spans="1:7" x14ac:dyDescent="0.35">
      <c r="C269" t="s">
        <v>104</v>
      </c>
    </row>
    <row r="270" spans="1:7" x14ac:dyDescent="0.35">
      <c r="C270" t="s">
        <v>105</v>
      </c>
    </row>
    <row r="271" spans="1:7" x14ac:dyDescent="0.35">
      <c r="C271" t="s">
        <v>106</v>
      </c>
    </row>
    <row r="272" spans="1:7" x14ac:dyDescent="0.35">
      <c r="C272" t="s">
        <v>107</v>
      </c>
    </row>
    <row r="273" spans="3:3" x14ac:dyDescent="0.35">
      <c r="C273" t="s">
        <v>109</v>
      </c>
    </row>
    <row r="274" spans="3:3" x14ac:dyDescent="0.35">
      <c r="C274" t="s">
        <v>110</v>
      </c>
    </row>
    <row r="275" spans="3:3" x14ac:dyDescent="0.35">
      <c r="C275" t="s">
        <v>111</v>
      </c>
    </row>
    <row r="276" spans="3:3" x14ac:dyDescent="0.35">
      <c r="C276" t="s">
        <v>112</v>
      </c>
    </row>
    <row r="277" spans="3:3" x14ac:dyDescent="0.35">
      <c r="C277" t="s">
        <v>113</v>
      </c>
    </row>
    <row r="278" spans="3:3" x14ac:dyDescent="0.35">
      <c r="C278" t="s">
        <v>114</v>
      </c>
    </row>
    <row r="279" spans="3:3" x14ac:dyDescent="0.35">
      <c r="C279" t="s">
        <v>115</v>
      </c>
    </row>
    <row r="280" spans="3:3" x14ac:dyDescent="0.35">
      <c r="C280" t="s">
        <v>117</v>
      </c>
    </row>
    <row r="281" spans="3:3" x14ac:dyDescent="0.35">
      <c r="C281" t="s">
        <v>118</v>
      </c>
    </row>
    <row r="282" spans="3:3" x14ac:dyDescent="0.35">
      <c r="C282" t="s">
        <v>119</v>
      </c>
    </row>
    <row r="283" spans="3:3" x14ac:dyDescent="0.35">
      <c r="C283" t="s">
        <v>120</v>
      </c>
    </row>
    <row r="284" spans="3:3" x14ac:dyDescent="0.35">
      <c r="C284" t="s">
        <v>121</v>
      </c>
    </row>
    <row r="285" spans="3:3" x14ac:dyDescent="0.35">
      <c r="C285" t="s">
        <v>122</v>
      </c>
    </row>
    <row r="286" spans="3:3" x14ac:dyDescent="0.35">
      <c r="C286" t="s">
        <v>123</v>
      </c>
    </row>
    <row r="287" spans="3:3" x14ac:dyDescent="0.35">
      <c r="C287" t="s">
        <v>330</v>
      </c>
    </row>
    <row r="288" spans="3:3" x14ac:dyDescent="0.35">
      <c r="C288" t="s">
        <v>331</v>
      </c>
    </row>
    <row r="289" spans="3:4" x14ac:dyDescent="0.35">
      <c r="C289" t="s">
        <v>332</v>
      </c>
    </row>
    <row r="290" spans="3:4" x14ac:dyDescent="0.35">
      <c r="C290" t="s">
        <v>333</v>
      </c>
    </row>
    <row r="291" spans="3:4" x14ac:dyDescent="0.35">
      <c r="C291"/>
    </row>
    <row r="293" spans="3:4" x14ac:dyDescent="0.35">
      <c r="C293" s="146" t="s">
        <v>125</v>
      </c>
      <c r="D293" s="144">
        <v>500</v>
      </c>
    </row>
    <row r="294" spans="3:4" x14ac:dyDescent="0.35">
      <c r="C294" s="146" t="s">
        <v>126</v>
      </c>
      <c r="D294" s="144">
        <v>471</v>
      </c>
    </row>
    <row r="295" spans="3:4" x14ac:dyDescent="0.35">
      <c r="C295" s="146" t="s">
        <v>127</v>
      </c>
      <c r="D295" s="144">
        <v>73</v>
      </c>
    </row>
    <row r="296" spans="3:4" x14ac:dyDescent="0.35">
      <c r="C296" s="146" t="s">
        <v>128</v>
      </c>
      <c r="D296" s="144">
        <v>225</v>
      </c>
    </row>
    <row r="297" spans="3:4" x14ac:dyDescent="0.35">
      <c r="C297" s="146" t="s">
        <v>129</v>
      </c>
      <c r="D297" s="144">
        <v>322</v>
      </c>
    </row>
    <row r="298" spans="3:4" x14ac:dyDescent="0.35">
      <c r="C298" s="146" t="s">
        <v>130</v>
      </c>
      <c r="D298" s="145">
        <v>198</v>
      </c>
    </row>
    <row r="299" spans="3:4" x14ac:dyDescent="0.35">
      <c r="C299" s="146" t="s">
        <v>131</v>
      </c>
      <c r="D299" s="145">
        <v>589</v>
      </c>
    </row>
    <row r="300" spans="3:4" x14ac:dyDescent="0.35">
      <c r="C300" s="146" t="s">
        <v>132</v>
      </c>
      <c r="D300" s="144">
        <v>118</v>
      </c>
    </row>
    <row r="301" spans="3:4" x14ac:dyDescent="0.35">
      <c r="C301" s="146" t="s">
        <v>133</v>
      </c>
      <c r="D301" s="145">
        <v>441</v>
      </c>
    </row>
    <row r="302" spans="3:4" x14ac:dyDescent="0.35">
      <c r="C302" s="146" t="s">
        <v>134</v>
      </c>
      <c r="D302" s="144">
        <v>468</v>
      </c>
    </row>
    <row r="303" spans="3:4" x14ac:dyDescent="0.35">
      <c r="C303" s="146" t="s">
        <v>135</v>
      </c>
      <c r="D303" s="145">
        <v>499</v>
      </c>
    </row>
    <row r="304" spans="3:4" x14ac:dyDescent="0.35">
      <c r="C304" s="146" t="s">
        <v>136</v>
      </c>
      <c r="D304" s="144">
        <v>207</v>
      </c>
    </row>
    <row r="305" spans="3:4" x14ac:dyDescent="0.35">
      <c r="C305" s="146" t="s">
        <v>137</v>
      </c>
      <c r="D305" s="144">
        <v>127</v>
      </c>
    </row>
    <row r="306" spans="3:4" x14ac:dyDescent="0.35">
      <c r="C306" s="146" t="s">
        <v>138</v>
      </c>
      <c r="D306" s="145">
        <v>410</v>
      </c>
    </row>
    <row r="307" spans="3:4" x14ac:dyDescent="0.35">
      <c r="C307" s="146" t="s">
        <v>139</v>
      </c>
      <c r="D307" s="144">
        <v>477</v>
      </c>
    </row>
    <row r="308" spans="3:4" x14ac:dyDescent="0.35">
      <c r="C308" s="146" t="s">
        <v>140</v>
      </c>
      <c r="D308" s="145">
        <v>100</v>
      </c>
    </row>
    <row r="309" spans="3:4" x14ac:dyDescent="0.35">
      <c r="C309" s="146" t="s">
        <v>141</v>
      </c>
      <c r="D309" s="145">
        <v>134</v>
      </c>
    </row>
    <row r="310" spans="3:4" x14ac:dyDescent="0.35">
      <c r="C310" s="146" t="s">
        <v>142</v>
      </c>
      <c r="D310" s="144">
        <v>544</v>
      </c>
    </row>
    <row r="311" spans="3:4" x14ac:dyDescent="0.35">
      <c r="C311" s="146" t="s">
        <v>143</v>
      </c>
      <c r="D311" s="144">
        <v>129</v>
      </c>
    </row>
    <row r="312" spans="3:4" x14ac:dyDescent="0.35">
      <c r="C312" s="146" t="s">
        <v>144</v>
      </c>
      <c r="D312" s="144">
        <v>462</v>
      </c>
    </row>
    <row r="313" spans="3:4" x14ac:dyDescent="0.35">
      <c r="C313" s="146" t="s">
        <v>145</v>
      </c>
      <c r="D313" s="145">
        <v>150</v>
      </c>
    </row>
    <row r="314" spans="3:4" x14ac:dyDescent="0.35">
      <c r="C314" s="146" t="s">
        <v>146</v>
      </c>
      <c r="D314" s="144">
        <v>274</v>
      </c>
    </row>
    <row r="315" spans="3:4" x14ac:dyDescent="0.35">
      <c r="C315" s="146" t="s">
        <v>147</v>
      </c>
      <c r="D315" s="144">
        <v>143</v>
      </c>
    </row>
    <row r="316" spans="3:4" x14ac:dyDescent="0.35">
      <c r="C316" s="146" t="s">
        <v>148</v>
      </c>
      <c r="D316" s="144">
        <v>135</v>
      </c>
    </row>
    <row r="317" spans="3:4" x14ac:dyDescent="0.35">
      <c r="C317" s="146" t="s">
        <v>149</v>
      </c>
      <c r="D317" s="144">
        <v>257</v>
      </c>
    </row>
    <row r="318" spans="3:4" x14ac:dyDescent="0.35">
      <c r="C318" s="146" t="s">
        <v>150</v>
      </c>
      <c r="D318" s="144">
        <v>344</v>
      </c>
    </row>
    <row r="319" spans="3:4" x14ac:dyDescent="0.35">
      <c r="C319" s="146" t="s">
        <v>151</v>
      </c>
      <c r="D319" s="144">
        <v>398</v>
      </c>
    </row>
    <row r="320" spans="3:4" x14ac:dyDescent="0.35">
      <c r="C320" s="79" t="s">
        <v>296</v>
      </c>
      <c r="D320" s="144">
        <v>393</v>
      </c>
    </row>
    <row r="321" spans="3:4" x14ac:dyDescent="0.35">
      <c r="C321" s="146" t="s">
        <v>297</v>
      </c>
      <c r="D321" s="145">
        <v>492</v>
      </c>
    </row>
    <row r="322" spans="3:4" x14ac:dyDescent="0.35">
      <c r="C322" s="146" t="s">
        <v>298</v>
      </c>
      <c r="D322" s="145">
        <v>516</v>
      </c>
    </row>
    <row r="323" spans="3:4" x14ac:dyDescent="0.35">
      <c r="C323" s="79" t="s">
        <v>314</v>
      </c>
      <c r="D323" s="145">
        <v>657</v>
      </c>
    </row>
    <row r="324" spans="3:4" x14ac:dyDescent="0.35">
      <c r="C324" s="146" t="s">
        <v>152</v>
      </c>
      <c r="D324" s="144">
        <v>337</v>
      </c>
    </row>
    <row r="325" spans="3:4" x14ac:dyDescent="0.35">
      <c r="C325" s="146" t="s">
        <v>153</v>
      </c>
      <c r="D325" s="144">
        <v>382</v>
      </c>
    </row>
    <row r="326" spans="3:4" x14ac:dyDescent="0.35">
      <c r="C326" s="146" t="s">
        <v>154</v>
      </c>
      <c r="D326" s="144">
        <v>66</v>
      </c>
    </row>
    <row r="327" spans="3:4" x14ac:dyDescent="0.35">
      <c r="C327" s="146" t="s">
        <v>155</v>
      </c>
      <c r="D327" s="144">
        <v>203</v>
      </c>
    </row>
    <row r="328" spans="3:4" x14ac:dyDescent="0.35">
      <c r="C328" s="146" t="s">
        <v>156</v>
      </c>
      <c r="D328" s="144">
        <v>240</v>
      </c>
    </row>
    <row r="329" spans="3:4" x14ac:dyDescent="0.35">
      <c r="C329" s="146" t="s">
        <v>157</v>
      </c>
      <c r="D329" s="144">
        <v>127</v>
      </c>
    </row>
    <row r="330" spans="3:4" x14ac:dyDescent="0.35">
      <c r="C330" s="146" t="s">
        <v>158</v>
      </c>
      <c r="D330" s="145">
        <v>416</v>
      </c>
    </row>
    <row r="331" spans="3:4" x14ac:dyDescent="0.35">
      <c r="C331" s="146" t="s">
        <v>159</v>
      </c>
      <c r="D331" s="144">
        <v>90</v>
      </c>
    </row>
    <row r="332" spans="3:4" x14ac:dyDescent="0.35">
      <c r="C332" s="146" t="s">
        <v>160</v>
      </c>
      <c r="D332" s="144">
        <v>271</v>
      </c>
    </row>
    <row r="333" spans="3:4" x14ac:dyDescent="0.35">
      <c r="C333" s="146" t="s">
        <v>161</v>
      </c>
      <c r="D333" s="144">
        <v>378</v>
      </c>
    </row>
    <row r="334" spans="3:4" x14ac:dyDescent="0.35">
      <c r="C334" s="146" t="s">
        <v>162</v>
      </c>
      <c r="D334" s="144">
        <v>339</v>
      </c>
    </row>
    <row r="335" spans="3:4" x14ac:dyDescent="0.35">
      <c r="C335" s="146" t="s">
        <v>163</v>
      </c>
      <c r="D335" s="144">
        <v>145</v>
      </c>
    </row>
    <row r="336" spans="3:4" x14ac:dyDescent="0.35">
      <c r="C336" s="146" t="s">
        <v>164</v>
      </c>
      <c r="D336" s="144">
        <v>102</v>
      </c>
    </row>
    <row r="337" spans="3:4" x14ac:dyDescent="0.35">
      <c r="C337" s="146" t="s">
        <v>165</v>
      </c>
      <c r="D337" s="144">
        <v>340</v>
      </c>
    </row>
    <row r="338" spans="3:4" x14ac:dyDescent="0.35">
      <c r="C338" s="146" t="s">
        <v>166</v>
      </c>
      <c r="D338" s="144">
        <v>313</v>
      </c>
    </row>
    <row r="339" spans="3:4" x14ac:dyDescent="0.35">
      <c r="C339" s="146" t="s">
        <v>167</v>
      </c>
      <c r="D339" s="145">
        <v>75</v>
      </c>
    </row>
    <row r="340" spans="3:4" x14ac:dyDescent="0.35">
      <c r="C340" s="146" t="s">
        <v>168</v>
      </c>
      <c r="D340" s="145">
        <v>79</v>
      </c>
    </row>
    <row r="341" spans="3:4" x14ac:dyDescent="0.35">
      <c r="C341" s="146" t="s">
        <v>169</v>
      </c>
      <c r="D341" s="144">
        <v>383</v>
      </c>
    </row>
    <row r="342" spans="3:4" x14ac:dyDescent="0.35">
      <c r="C342" s="146" t="s">
        <v>170</v>
      </c>
      <c r="D342" s="144">
        <v>107</v>
      </c>
    </row>
    <row r="343" spans="3:4" x14ac:dyDescent="0.35">
      <c r="C343" s="146" t="s">
        <v>171</v>
      </c>
      <c r="D343" s="144">
        <v>374</v>
      </c>
    </row>
    <row r="344" spans="3:4" x14ac:dyDescent="0.35">
      <c r="C344" s="146" t="s">
        <v>172</v>
      </c>
      <c r="D344" s="144">
        <v>98</v>
      </c>
    </row>
    <row r="345" spans="3:4" x14ac:dyDescent="0.35">
      <c r="C345" s="146" t="s">
        <v>173</v>
      </c>
      <c r="D345" s="144">
        <v>192</v>
      </c>
    </row>
    <row r="346" spans="3:4" x14ac:dyDescent="0.35">
      <c r="C346" s="146" t="s">
        <v>174</v>
      </c>
      <c r="D346" s="144">
        <v>109</v>
      </c>
    </row>
    <row r="347" spans="3:4" x14ac:dyDescent="0.35">
      <c r="C347" s="146" t="s">
        <v>175</v>
      </c>
      <c r="D347" s="144">
        <v>109</v>
      </c>
    </row>
    <row r="348" spans="3:4" x14ac:dyDescent="0.35">
      <c r="C348" s="146" t="s">
        <v>176</v>
      </c>
      <c r="D348" s="144">
        <v>195</v>
      </c>
    </row>
    <row r="349" spans="3:4" x14ac:dyDescent="0.35">
      <c r="C349" s="146" t="s">
        <v>177</v>
      </c>
      <c r="D349" s="144">
        <v>227</v>
      </c>
    </row>
    <row r="350" spans="3:4" x14ac:dyDescent="0.35">
      <c r="C350" s="146" t="s">
        <v>178</v>
      </c>
      <c r="D350" s="144">
        <v>335</v>
      </c>
    </row>
    <row r="351" spans="3:4" ht="51" x14ac:dyDescent="0.35">
      <c r="C351" s="147" t="s">
        <v>299</v>
      </c>
      <c r="D351" s="144">
        <v>358</v>
      </c>
    </row>
    <row r="352" spans="3:4" ht="51" x14ac:dyDescent="0.35">
      <c r="C352" s="147" t="s">
        <v>300</v>
      </c>
      <c r="D352" s="145">
        <v>331</v>
      </c>
    </row>
    <row r="353" spans="2:4" ht="51" x14ac:dyDescent="0.35">
      <c r="C353" s="147" t="s">
        <v>301</v>
      </c>
      <c r="D353" s="144">
        <v>430</v>
      </c>
    </row>
    <row r="354" spans="2:4" ht="37.9" customHeight="1" x14ac:dyDescent="0.35">
      <c r="C354" s="147" t="s">
        <v>302</v>
      </c>
      <c r="D354" s="145">
        <v>471</v>
      </c>
    </row>
    <row r="355" spans="2:4" x14ac:dyDescent="0.35">
      <c r="C355" s="146" t="s">
        <v>179</v>
      </c>
      <c r="D355" s="144">
        <v>272</v>
      </c>
    </row>
    <row r="356" spans="2:4" x14ac:dyDescent="0.35">
      <c r="C356" s="146" t="s">
        <v>180</v>
      </c>
      <c r="D356" s="144">
        <v>269</v>
      </c>
    </row>
    <row r="357" spans="2:4" x14ac:dyDescent="0.35">
      <c r="C357" s="146" t="s">
        <v>181</v>
      </c>
      <c r="D357" s="144">
        <v>50</v>
      </c>
    </row>
    <row r="358" spans="2:4" x14ac:dyDescent="0.35">
      <c r="C358" s="146" t="s">
        <v>182</v>
      </c>
      <c r="D358" s="144">
        <v>163</v>
      </c>
    </row>
    <row r="359" spans="2:4" x14ac:dyDescent="0.35">
      <c r="C359" s="146" t="s">
        <v>183</v>
      </c>
      <c r="D359" s="144">
        <v>149</v>
      </c>
    </row>
    <row r="360" spans="2:4" x14ac:dyDescent="0.35">
      <c r="C360" s="146" t="s">
        <v>184</v>
      </c>
      <c r="D360" s="144">
        <v>92</v>
      </c>
    </row>
    <row r="361" spans="2:4" x14ac:dyDescent="0.35">
      <c r="C361" s="146" t="s">
        <v>185</v>
      </c>
      <c r="D361" s="144">
        <v>291</v>
      </c>
    </row>
    <row r="362" spans="2:4" x14ac:dyDescent="0.35">
      <c r="C362" s="146" t="s">
        <v>186</v>
      </c>
      <c r="D362" s="144">
        <v>69</v>
      </c>
    </row>
    <row r="363" spans="2:4" x14ac:dyDescent="0.35">
      <c r="C363" s="146" t="s">
        <v>187</v>
      </c>
      <c r="D363" s="145">
        <v>209</v>
      </c>
    </row>
    <row r="364" spans="2:4" x14ac:dyDescent="0.35">
      <c r="C364" s="146" t="s">
        <v>188</v>
      </c>
      <c r="D364" s="144">
        <v>277</v>
      </c>
    </row>
    <row r="365" spans="2:4" x14ac:dyDescent="0.35">
      <c r="C365" s="146" t="s">
        <v>189</v>
      </c>
      <c r="D365" s="145">
        <v>252</v>
      </c>
    </row>
    <row r="366" spans="2:4" x14ac:dyDescent="0.35">
      <c r="C366" s="146" t="s">
        <v>190</v>
      </c>
      <c r="D366" s="144">
        <v>103</v>
      </c>
    </row>
    <row r="367" spans="2:4" x14ac:dyDescent="0.35">
      <c r="C367" s="146" t="s">
        <v>191</v>
      </c>
      <c r="D367" s="144">
        <v>77</v>
      </c>
    </row>
    <row r="368" spans="2:4" x14ac:dyDescent="0.35">
      <c r="B368" s="22"/>
      <c r="C368" s="146" t="s">
        <v>192</v>
      </c>
      <c r="D368" s="144">
        <v>248</v>
      </c>
    </row>
    <row r="369" spans="2:4" x14ac:dyDescent="0.35">
      <c r="C369" s="146" t="s">
        <v>193</v>
      </c>
      <c r="D369" s="144">
        <v>212</v>
      </c>
    </row>
    <row r="370" spans="2:4" x14ac:dyDescent="0.35">
      <c r="C370" s="146" t="s">
        <v>194</v>
      </c>
      <c r="D370" s="144">
        <v>58</v>
      </c>
    </row>
    <row r="371" spans="2:4" x14ac:dyDescent="0.35">
      <c r="C371" s="146" t="s">
        <v>195</v>
      </c>
      <c r="D371" s="144">
        <v>54</v>
      </c>
    </row>
    <row r="372" spans="2:4" x14ac:dyDescent="0.35">
      <c r="C372" s="146" t="s">
        <v>196</v>
      </c>
      <c r="D372" s="144">
        <v>309</v>
      </c>
    </row>
    <row r="373" spans="2:4" x14ac:dyDescent="0.35">
      <c r="C373" s="146" t="s">
        <v>197</v>
      </c>
      <c r="D373" s="144">
        <v>83</v>
      </c>
    </row>
    <row r="374" spans="2:4" x14ac:dyDescent="0.35">
      <c r="C374" s="146" t="s">
        <v>198</v>
      </c>
      <c r="D374" s="144">
        <v>236</v>
      </c>
    </row>
    <row r="375" spans="2:4" x14ac:dyDescent="0.35">
      <c r="B375" s="22"/>
      <c r="C375" s="146" t="s">
        <v>199</v>
      </c>
      <c r="D375" s="144">
        <v>75</v>
      </c>
    </row>
    <row r="376" spans="2:4" x14ac:dyDescent="0.35">
      <c r="C376" s="146" t="s">
        <v>200</v>
      </c>
      <c r="D376" s="144">
        <v>130</v>
      </c>
    </row>
    <row r="377" spans="2:4" x14ac:dyDescent="0.35">
      <c r="C377" s="146" t="s">
        <v>201</v>
      </c>
      <c r="D377" s="144">
        <v>85</v>
      </c>
    </row>
    <row r="378" spans="2:4" x14ac:dyDescent="0.35">
      <c r="C378" s="146" t="s">
        <v>202</v>
      </c>
      <c r="D378" s="144">
        <v>96</v>
      </c>
    </row>
    <row r="379" spans="2:4" x14ac:dyDescent="0.35">
      <c r="C379" s="146" t="s">
        <v>203</v>
      </c>
      <c r="D379" s="144">
        <v>156</v>
      </c>
    </row>
    <row r="380" spans="2:4" x14ac:dyDescent="0.35">
      <c r="C380" s="146" t="s">
        <v>204</v>
      </c>
      <c r="D380" s="144">
        <v>174</v>
      </c>
    </row>
    <row r="381" spans="2:4" x14ac:dyDescent="0.35">
      <c r="C381" s="146" t="s">
        <v>205</v>
      </c>
      <c r="D381" s="144">
        <v>276</v>
      </c>
    </row>
    <row r="382" spans="2:4" x14ac:dyDescent="0.35">
      <c r="C382" s="79" t="s">
        <v>304</v>
      </c>
      <c r="D382" s="144">
        <v>309</v>
      </c>
    </row>
    <row r="383" spans="2:4" x14ac:dyDescent="0.35">
      <c r="C383" s="79" t="s">
        <v>303</v>
      </c>
      <c r="D383" s="145">
        <v>267</v>
      </c>
    </row>
    <row r="384" spans="2:4" x14ac:dyDescent="0.35">
      <c r="C384" s="79" t="s">
        <v>305</v>
      </c>
      <c r="D384" s="144">
        <v>364</v>
      </c>
    </row>
    <row r="385" spans="3:4" x14ac:dyDescent="0.35">
      <c r="C385" s="79" t="s">
        <v>306</v>
      </c>
      <c r="D385" s="145">
        <v>411</v>
      </c>
    </row>
    <row r="386" spans="3:4" x14ac:dyDescent="0.35">
      <c r="C386" s="146" t="s">
        <v>206</v>
      </c>
      <c r="D386" s="144">
        <v>216</v>
      </c>
    </row>
    <row r="387" spans="3:4" x14ac:dyDescent="0.35">
      <c r="C387" s="146" t="s">
        <v>207</v>
      </c>
      <c r="D387" s="144">
        <v>240</v>
      </c>
    </row>
    <row r="388" spans="3:4" x14ac:dyDescent="0.35">
      <c r="C388" s="146" t="s">
        <v>208</v>
      </c>
      <c r="D388" s="144">
        <v>34</v>
      </c>
    </row>
    <row r="389" spans="3:4" x14ac:dyDescent="0.35">
      <c r="C389" s="146" t="s">
        <v>209</v>
      </c>
      <c r="D389" s="144">
        <v>103</v>
      </c>
    </row>
    <row r="390" spans="3:4" x14ac:dyDescent="0.35">
      <c r="C390" s="146" t="s">
        <v>210</v>
      </c>
      <c r="D390" s="144">
        <v>101</v>
      </c>
    </row>
    <row r="391" spans="3:4" x14ac:dyDescent="0.35">
      <c r="C391" s="146" t="s">
        <v>211</v>
      </c>
      <c r="D391" s="144">
        <v>67</v>
      </c>
    </row>
    <row r="392" spans="3:4" x14ac:dyDescent="0.35">
      <c r="C392" s="146" t="s">
        <v>212</v>
      </c>
      <c r="D392" s="145">
        <v>261</v>
      </c>
    </row>
    <row r="393" spans="3:4" x14ac:dyDescent="0.35">
      <c r="C393" s="146" t="s">
        <v>213</v>
      </c>
      <c r="D393" s="144">
        <v>49</v>
      </c>
    </row>
    <row r="394" spans="3:4" x14ac:dyDescent="0.35">
      <c r="C394" s="146" t="s">
        <v>214</v>
      </c>
      <c r="D394" s="144">
        <v>173</v>
      </c>
    </row>
    <row r="395" spans="3:4" x14ac:dyDescent="0.35">
      <c r="C395" s="146" t="s">
        <v>215</v>
      </c>
      <c r="D395" s="145">
        <v>217</v>
      </c>
    </row>
    <row r="396" spans="3:4" x14ac:dyDescent="0.35">
      <c r="C396" s="146" t="s">
        <v>216</v>
      </c>
      <c r="D396" s="144">
        <v>222</v>
      </c>
    </row>
    <row r="397" spans="3:4" x14ac:dyDescent="0.35">
      <c r="C397" s="146" t="s">
        <v>217</v>
      </c>
      <c r="D397" s="144">
        <v>93</v>
      </c>
    </row>
    <row r="398" spans="3:4" x14ac:dyDescent="0.35">
      <c r="C398" s="146" t="s">
        <v>218</v>
      </c>
      <c r="D398" s="144">
        <v>52</v>
      </c>
    </row>
    <row r="399" spans="3:4" x14ac:dyDescent="0.35">
      <c r="C399" s="146" t="s">
        <v>219</v>
      </c>
      <c r="D399" s="144">
        <v>184</v>
      </c>
    </row>
    <row r="400" spans="3:4" x14ac:dyDescent="0.35">
      <c r="C400" s="146" t="s">
        <v>220</v>
      </c>
      <c r="D400" s="144">
        <v>183</v>
      </c>
    </row>
    <row r="401" spans="3:4" x14ac:dyDescent="0.35">
      <c r="C401" s="146" t="s">
        <v>221</v>
      </c>
      <c r="D401" s="144">
        <v>43</v>
      </c>
    </row>
    <row r="402" spans="3:4" x14ac:dyDescent="0.35">
      <c r="C402" s="146" t="s">
        <v>222</v>
      </c>
      <c r="D402" s="144">
        <v>39</v>
      </c>
    </row>
    <row r="403" spans="3:4" x14ac:dyDescent="0.35">
      <c r="C403" s="146" t="s">
        <v>223</v>
      </c>
      <c r="D403" s="144">
        <v>241</v>
      </c>
    </row>
    <row r="404" spans="3:4" x14ac:dyDescent="0.35">
      <c r="C404" s="146" t="s">
        <v>224</v>
      </c>
      <c r="D404" s="144">
        <v>62</v>
      </c>
    </row>
    <row r="405" spans="3:4" x14ac:dyDescent="0.35">
      <c r="C405" s="146" t="s">
        <v>225</v>
      </c>
      <c r="D405" s="144">
        <v>187</v>
      </c>
    </row>
    <row r="406" spans="3:4" x14ac:dyDescent="0.35">
      <c r="C406" s="146" t="s">
        <v>226</v>
      </c>
      <c r="D406" s="144">
        <v>56</v>
      </c>
    </row>
    <row r="407" spans="3:4" x14ac:dyDescent="0.35">
      <c r="C407" s="146" t="s">
        <v>227</v>
      </c>
      <c r="D407" s="144">
        <v>82</v>
      </c>
    </row>
    <row r="408" spans="3:4" x14ac:dyDescent="0.35">
      <c r="C408" s="146" t="s">
        <v>228</v>
      </c>
      <c r="D408" s="144">
        <v>54</v>
      </c>
    </row>
    <row r="409" spans="3:4" x14ac:dyDescent="0.35">
      <c r="C409" s="146" t="s">
        <v>229</v>
      </c>
      <c r="D409" s="144">
        <v>78</v>
      </c>
    </row>
    <row r="410" spans="3:4" x14ac:dyDescent="0.35">
      <c r="C410" s="146" t="s">
        <v>230</v>
      </c>
      <c r="D410" s="144">
        <v>98</v>
      </c>
    </row>
    <row r="411" spans="3:4" x14ac:dyDescent="0.35">
      <c r="C411" s="146" t="s">
        <v>231</v>
      </c>
      <c r="D411" s="144">
        <v>125</v>
      </c>
    </row>
    <row r="412" spans="3:4" x14ac:dyDescent="0.35">
      <c r="C412" s="146" t="s">
        <v>232</v>
      </c>
      <c r="D412" s="144">
        <v>212</v>
      </c>
    </row>
    <row r="413" spans="3:4" x14ac:dyDescent="0.35">
      <c r="C413" s="79" t="s">
        <v>308</v>
      </c>
      <c r="D413" s="144">
        <v>199</v>
      </c>
    </row>
    <row r="414" spans="3:4" x14ac:dyDescent="0.35">
      <c r="C414" s="79" t="s">
        <v>307</v>
      </c>
      <c r="D414" s="145">
        <v>213</v>
      </c>
    </row>
    <row r="415" spans="3:4" x14ac:dyDescent="0.35">
      <c r="C415" s="79" t="s">
        <v>309</v>
      </c>
      <c r="D415" s="144">
        <v>280</v>
      </c>
    </row>
    <row r="416" spans="3:4" x14ac:dyDescent="0.35">
      <c r="C416" s="79" t="s">
        <v>310</v>
      </c>
      <c r="D416" s="145">
        <v>325</v>
      </c>
    </row>
  </sheetData>
  <sheetProtection insertRows="0" deleteRows="0"/>
  <mergeCells count="20">
    <mergeCell ref="A24:F24"/>
    <mergeCell ref="A2:G2"/>
    <mergeCell ref="A53:G53"/>
    <mergeCell ref="A75:F75"/>
    <mergeCell ref="A79:G79"/>
    <mergeCell ref="A27:G27"/>
    <mergeCell ref="A49:F49"/>
    <mergeCell ref="A131:G131"/>
    <mergeCell ref="A153:F153"/>
    <mergeCell ref="A157:G157"/>
    <mergeCell ref="A179:F179"/>
    <mergeCell ref="A101:F101"/>
    <mergeCell ref="A105:G105"/>
    <mergeCell ref="A127:F127"/>
    <mergeCell ref="A231:F231"/>
    <mergeCell ref="A235:G235"/>
    <mergeCell ref="A257:F257"/>
    <mergeCell ref="A183:G183"/>
    <mergeCell ref="A205:F205"/>
    <mergeCell ref="A209:G209"/>
  </mergeCells>
  <phoneticPr fontId="2" type="noConversion"/>
  <dataValidations count="2">
    <dataValidation type="list" allowBlank="1" showInputMessage="1" showErrorMessage="1" sqref="D211:D230 D4:D23 D159:D178 D81:D100 D29:D48 D55:D74 D107:D126 D133:D152 D185:D204 D237:D256" xr:uid="{00000000-0002-0000-0100-000000000000}">
      <formula1>$D$260:$D$263</formula1>
    </dataValidation>
    <dataValidation type="list" allowBlank="1" showInputMessage="1" showErrorMessage="1" sqref="C211:C230 C4:C23 C159:C178 C81:C100 C29:C48 C55:C74 C107:C126 C133:C152 C185:C204 C237:C256" xr:uid="{00000000-0002-0000-0100-000001000000}">
      <formula1>$C$260:$C$290</formula1>
    </dataValidation>
  </dataValidations>
  <pageMargins left="0.47244094488188981" right="0.51181102362204722" top="0.47244094488188981" bottom="0.47244094488188981" header="0.19685039370078741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5"/>
  <sheetViews>
    <sheetView topLeftCell="A86" zoomScale="90" zoomScaleNormal="90" workbookViewId="0">
      <selection activeCell="M123" sqref="M123"/>
    </sheetView>
  </sheetViews>
  <sheetFormatPr defaultColWidth="9.1328125" defaultRowHeight="12.75" x14ac:dyDescent="0.35"/>
  <cols>
    <col min="1" max="1" width="4" style="8" bestFit="1" customWidth="1"/>
    <col min="2" max="2" width="28.59765625" style="8" customWidth="1"/>
    <col min="3" max="3" width="19.1328125" style="8" customWidth="1"/>
    <col min="4" max="4" width="21.1328125" style="8" customWidth="1"/>
    <col min="5" max="5" width="22.73046875" style="8" customWidth="1"/>
    <col min="6" max="6" width="13" style="8" customWidth="1"/>
    <col min="7" max="7" width="23.3984375" style="8" customWidth="1"/>
    <col min="8" max="8" width="16.73046875" style="8" customWidth="1"/>
    <col min="9" max="9" width="20.59765625" style="8" customWidth="1"/>
    <col min="10" max="10" width="20" style="31" bestFit="1" customWidth="1"/>
    <col min="11" max="12" width="17.265625" style="8" customWidth="1"/>
    <col min="13" max="13" width="25" style="31" customWidth="1"/>
    <col min="14" max="14" width="12.73046875" style="140" customWidth="1"/>
    <col min="15" max="15" width="15.73046875" style="8" customWidth="1"/>
    <col min="16" max="17" width="20.73046875" style="8" customWidth="1"/>
    <col min="18" max="16384" width="9.1328125" style="8"/>
  </cols>
  <sheetData>
    <row r="1" spans="1:17" ht="24.75" x14ac:dyDescent="0.65">
      <c r="A1" s="238" t="s">
        <v>233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139"/>
      <c r="O1" s="2"/>
      <c r="P1" s="22"/>
      <c r="Q1" s="22"/>
    </row>
    <row r="2" spans="1:17" ht="25.15" thickBot="1" x14ac:dyDescent="0.7">
      <c r="A2" s="236" t="str">
        <f>'Estimated Budget - Summary'!C12</f>
        <v>Applicant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139"/>
      <c r="O2" s="2"/>
      <c r="P2" s="22"/>
      <c r="Q2" s="22"/>
    </row>
    <row r="3" spans="1:17" ht="97.5" customHeight="1" x14ac:dyDescent="0.35">
      <c r="A3" s="48" t="s">
        <v>62</v>
      </c>
      <c r="B3" s="89" t="s">
        <v>234</v>
      </c>
      <c r="C3" s="53" t="s">
        <v>235</v>
      </c>
      <c r="D3" s="56" t="s">
        <v>236</v>
      </c>
      <c r="E3" s="56" t="s">
        <v>237</v>
      </c>
      <c r="F3" s="56" t="s">
        <v>238</v>
      </c>
      <c r="G3" s="56" t="s">
        <v>239</v>
      </c>
      <c r="H3" s="57" t="s">
        <v>240</v>
      </c>
      <c r="I3" s="55" t="s">
        <v>241</v>
      </c>
      <c r="J3" s="56" t="s">
        <v>321</v>
      </c>
      <c r="K3" s="67" t="s">
        <v>242</v>
      </c>
      <c r="L3" s="68" t="s">
        <v>243</v>
      </c>
      <c r="M3" s="69" t="s">
        <v>244</v>
      </c>
      <c r="N3" s="141"/>
      <c r="O3" s="22"/>
      <c r="P3" s="22"/>
      <c r="Q3" s="22"/>
    </row>
    <row r="4" spans="1:17" ht="25.5" customHeight="1" x14ac:dyDescent="0.35">
      <c r="A4" s="255" t="s">
        <v>245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7"/>
      <c r="N4" s="141"/>
      <c r="O4" s="22"/>
      <c r="P4" s="22"/>
      <c r="Q4" s="22"/>
    </row>
    <row r="5" spans="1:17" ht="14.25" customHeight="1" x14ac:dyDescent="0.35">
      <c r="A5" s="59" t="s">
        <v>69</v>
      </c>
      <c r="B5" s="159" t="s">
        <v>70</v>
      </c>
      <c r="C5" s="151" t="s">
        <v>70</v>
      </c>
      <c r="D5" s="151" t="s">
        <v>70</v>
      </c>
      <c r="E5" s="151" t="s">
        <v>70</v>
      </c>
      <c r="F5" s="160"/>
      <c r="G5" s="161" t="s">
        <v>247</v>
      </c>
      <c r="H5" s="63">
        <f t="shared" ref="H5:H14" si="0">IFERROR(IF(G5="Car",2*$G$313*F5,IF(G5="Train",2*$G$314*F5,(VLOOKUP(G5,$F$315:$G$317,2,FALSE)))),"")</f>
        <v>0</v>
      </c>
      <c r="I5" s="58"/>
      <c r="J5" s="153" t="s">
        <v>246</v>
      </c>
      <c r="K5" s="77" t="str">
        <f t="shared" ref="K5:K14" si="1">IF(AND(I5="",J5=""),"",IFERROR(VLOOKUP(I5,$D$320:$E$350,2,FALSE),""))</f>
        <v/>
      </c>
      <c r="L5" s="61" t="str">
        <f>IFERROR(J5*K5, "0")</f>
        <v>0</v>
      </c>
      <c r="M5" s="62">
        <f xml:space="preserve"> IFERROR(H5+L5, "  ")</f>
        <v>0</v>
      </c>
      <c r="N5" s="141"/>
      <c r="O5" s="22"/>
      <c r="P5" s="22"/>
      <c r="Q5" s="22"/>
    </row>
    <row r="6" spans="1:17" ht="15.75" customHeight="1" x14ac:dyDescent="0.35">
      <c r="A6" s="59" t="s">
        <v>71</v>
      </c>
      <c r="B6" s="88"/>
      <c r="C6" s="54"/>
      <c r="D6" s="49"/>
      <c r="E6" s="49"/>
      <c r="F6" s="137"/>
      <c r="G6" s="76" t="s">
        <v>247</v>
      </c>
      <c r="H6" s="63">
        <f t="shared" si="0"/>
        <v>0</v>
      </c>
      <c r="I6" s="58"/>
      <c r="J6" s="130"/>
      <c r="K6" s="77" t="str">
        <f t="shared" si="1"/>
        <v/>
      </c>
      <c r="L6" s="61" t="str">
        <f t="shared" ref="L6:L14" si="2">IFERROR(J6*K6, "0")</f>
        <v>0</v>
      </c>
      <c r="M6" s="62">
        <f t="shared" ref="M6:M14" si="3" xml:space="preserve"> IFERROR(H6+L6, "  ")</f>
        <v>0</v>
      </c>
      <c r="N6" s="141"/>
      <c r="O6" s="22"/>
      <c r="P6" s="22"/>
      <c r="Q6" s="22"/>
    </row>
    <row r="7" spans="1:17" ht="14.25" customHeight="1" x14ac:dyDescent="0.35">
      <c r="A7" s="59" t="s">
        <v>72</v>
      </c>
      <c r="B7" s="88"/>
      <c r="C7" s="54"/>
      <c r="D7" s="49"/>
      <c r="E7" s="49"/>
      <c r="F7" s="137"/>
      <c r="G7" s="76" t="s">
        <v>247</v>
      </c>
      <c r="H7" s="63">
        <f t="shared" si="0"/>
        <v>0</v>
      </c>
      <c r="I7" s="58"/>
      <c r="J7" s="130"/>
      <c r="K7" s="77" t="str">
        <f t="shared" si="1"/>
        <v/>
      </c>
      <c r="L7" s="61" t="str">
        <f t="shared" si="2"/>
        <v>0</v>
      </c>
      <c r="M7" s="62">
        <f t="shared" si="3"/>
        <v>0</v>
      </c>
      <c r="N7" s="141"/>
      <c r="O7" s="22"/>
      <c r="P7" s="22"/>
      <c r="Q7" s="22"/>
    </row>
    <row r="8" spans="1:17" ht="14.25" customHeight="1" x14ac:dyDescent="0.35">
      <c r="A8" s="59" t="s">
        <v>73</v>
      </c>
      <c r="B8" s="88"/>
      <c r="C8" s="54"/>
      <c r="D8" s="49"/>
      <c r="E8" s="49"/>
      <c r="F8" s="137"/>
      <c r="G8" s="76" t="s">
        <v>247</v>
      </c>
      <c r="H8" s="63">
        <f t="shared" si="0"/>
        <v>0</v>
      </c>
      <c r="I8" s="58"/>
      <c r="J8" s="130"/>
      <c r="K8" s="77" t="str">
        <f t="shared" si="1"/>
        <v/>
      </c>
      <c r="L8" s="61" t="str">
        <f t="shared" si="2"/>
        <v>0</v>
      </c>
      <c r="M8" s="62">
        <f t="shared" si="3"/>
        <v>0</v>
      </c>
      <c r="N8" s="141"/>
      <c r="O8" s="22"/>
      <c r="P8" s="22"/>
      <c r="Q8" s="22"/>
    </row>
    <row r="9" spans="1:17" ht="14.25" customHeight="1" x14ac:dyDescent="0.35">
      <c r="A9" s="59" t="s">
        <v>74</v>
      </c>
      <c r="B9" s="88"/>
      <c r="C9" s="54"/>
      <c r="D9" s="49"/>
      <c r="E9" s="49"/>
      <c r="F9" s="137"/>
      <c r="G9" s="76" t="s">
        <v>247</v>
      </c>
      <c r="H9" s="63">
        <f t="shared" si="0"/>
        <v>0</v>
      </c>
      <c r="I9" s="58"/>
      <c r="J9" s="130"/>
      <c r="K9" s="77" t="str">
        <f t="shared" si="1"/>
        <v/>
      </c>
      <c r="L9" s="61" t="str">
        <f t="shared" si="2"/>
        <v>0</v>
      </c>
      <c r="M9" s="62">
        <f t="shared" si="3"/>
        <v>0</v>
      </c>
      <c r="N9" s="141"/>
      <c r="O9" s="22"/>
      <c r="P9" s="22"/>
      <c r="Q9" s="22"/>
    </row>
    <row r="10" spans="1:17" ht="14.25" customHeight="1" x14ac:dyDescent="0.35">
      <c r="A10" s="59" t="s">
        <v>75</v>
      </c>
      <c r="B10" s="88"/>
      <c r="C10" s="54"/>
      <c r="D10" s="49"/>
      <c r="E10" s="49"/>
      <c r="F10" s="137"/>
      <c r="G10" s="76" t="s">
        <v>247</v>
      </c>
      <c r="H10" s="63">
        <f t="shared" si="0"/>
        <v>0</v>
      </c>
      <c r="I10" s="58"/>
      <c r="J10" s="130"/>
      <c r="K10" s="77" t="str">
        <f t="shared" si="1"/>
        <v/>
      </c>
      <c r="L10" s="61" t="str">
        <f t="shared" si="2"/>
        <v>0</v>
      </c>
      <c r="M10" s="62">
        <f t="shared" si="3"/>
        <v>0</v>
      </c>
      <c r="N10" s="141"/>
      <c r="O10" s="22"/>
      <c r="P10" s="22"/>
      <c r="Q10" s="22"/>
    </row>
    <row r="11" spans="1:17" ht="14.25" customHeight="1" x14ac:dyDescent="0.35">
      <c r="A11" s="59" t="s">
        <v>76</v>
      </c>
      <c r="B11" s="88"/>
      <c r="C11" s="54"/>
      <c r="D11" s="49"/>
      <c r="E11" s="49"/>
      <c r="F11" s="137"/>
      <c r="G11" s="76" t="s">
        <v>247</v>
      </c>
      <c r="H11" s="63">
        <f t="shared" si="0"/>
        <v>0</v>
      </c>
      <c r="I11" s="58"/>
      <c r="J11" s="130"/>
      <c r="K11" s="77" t="str">
        <f t="shared" si="1"/>
        <v/>
      </c>
      <c r="L11" s="61" t="str">
        <f t="shared" si="2"/>
        <v>0</v>
      </c>
      <c r="M11" s="62">
        <f t="shared" si="3"/>
        <v>0</v>
      </c>
      <c r="N11" s="141"/>
      <c r="O11" s="22"/>
      <c r="P11" s="22"/>
      <c r="Q11" s="22"/>
    </row>
    <row r="12" spans="1:17" ht="14.25" customHeight="1" x14ac:dyDescent="0.35">
      <c r="A12" s="59" t="s">
        <v>77</v>
      </c>
      <c r="B12" s="88"/>
      <c r="C12" s="54"/>
      <c r="D12" s="49"/>
      <c r="E12" s="49"/>
      <c r="F12" s="137"/>
      <c r="G12" s="76" t="s">
        <v>247</v>
      </c>
      <c r="H12" s="63">
        <f t="shared" si="0"/>
        <v>0</v>
      </c>
      <c r="I12" s="58"/>
      <c r="J12" s="130"/>
      <c r="K12" s="77" t="str">
        <f t="shared" si="1"/>
        <v/>
      </c>
      <c r="L12" s="61" t="str">
        <f t="shared" si="2"/>
        <v>0</v>
      </c>
      <c r="M12" s="62">
        <f t="shared" si="3"/>
        <v>0</v>
      </c>
      <c r="N12" s="141"/>
      <c r="O12" s="22"/>
      <c r="P12" s="22"/>
      <c r="Q12" s="22"/>
    </row>
    <row r="13" spans="1:17" ht="14.25" customHeight="1" x14ac:dyDescent="0.35">
      <c r="A13" s="59" t="s">
        <v>78</v>
      </c>
      <c r="B13" s="88"/>
      <c r="C13" s="54"/>
      <c r="D13" s="49"/>
      <c r="E13" s="49"/>
      <c r="F13" s="137"/>
      <c r="G13" s="76" t="s">
        <v>247</v>
      </c>
      <c r="H13" s="63">
        <f t="shared" si="0"/>
        <v>0</v>
      </c>
      <c r="I13" s="58"/>
      <c r="J13" s="130"/>
      <c r="K13" s="77" t="str">
        <f t="shared" si="1"/>
        <v/>
      </c>
      <c r="L13" s="61" t="str">
        <f t="shared" si="2"/>
        <v>0</v>
      </c>
      <c r="M13" s="62">
        <f t="shared" si="3"/>
        <v>0</v>
      </c>
      <c r="N13" s="141"/>
      <c r="O13" s="22"/>
      <c r="P13" s="22"/>
      <c r="Q13" s="22"/>
    </row>
    <row r="14" spans="1:17" ht="14.25" customHeight="1" thickBot="1" x14ac:dyDescent="0.4">
      <c r="A14" s="59" t="s">
        <v>79</v>
      </c>
      <c r="B14" s="90"/>
      <c r="C14" s="54"/>
      <c r="D14" s="49"/>
      <c r="E14" s="49"/>
      <c r="F14" s="137"/>
      <c r="G14" s="76" t="s">
        <v>247</v>
      </c>
      <c r="H14" s="63">
        <f t="shared" si="0"/>
        <v>0</v>
      </c>
      <c r="I14" s="58"/>
      <c r="J14" s="130"/>
      <c r="K14" s="77" t="str">
        <f t="shared" si="1"/>
        <v/>
      </c>
      <c r="L14" s="61" t="str">
        <f t="shared" si="2"/>
        <v>0</v>
      </c>
      <c r="M14" s="62">
        <f t="shared" si="3"/>
        <v>0</v>
      </c>
      <c r="N14" s="141"/>
      <c r="O14" s="22"/>
      <c r="P14" s="22"/>
      <c r="Q14" s="22"/>
    </row>
    <row r="15" spans="1:17" ht="12.75" customHeight="1" thickBot="1" x14ac:dyDescent="0.45">
      <c r="A15" s="228" t="s">
        <v>248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30"/>
      <c r="M15" s="122">
        <f>SUM(M5:M14)</f>
        <v>0</v>
      </c>
      <c r="N15" s="141"/>
      <c r="O15" s="22"/>
      <c r="P15" s="22"/>
      <c r="Q15" s="22"/>
    </row>
    <row r="16" spans="1:17" ht="22.5" customHeight="1" thickBot="1" x14ac:dyDescent="0.65">
      <c r="A16" s="240" t="s">
        <v>249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2"/>
      <c r="N16" s="141"/>
      <c r="O16" s="22"/>
      <c r="P16" s="22"/>
      <c r="Q16" s="22"/>
    </row>
    <row r="17" spans="1:17" ht="97.5" customHeight="1" x14ac:dyDescent="0.35">
      <c r="A17" s="48" t="s">
        <v>62</v>
      </c>
      <c r="B17" s="89" t="s">
        <v>315</v>
      </c>
      <c r="C17" s="53" t="s">
        <v>250</v>
      </c>
      <c r="D17" s="56" t="s">
        <v>236</v>
      </c>
      <c r="E17" s="56" t="s">
        <v>237</v>
      </c>
      <c r="F17" s="56" t="s">
        <v>238</v>
      </c>
      <c r="G17" s="56" t="s">
        <v>239</v>
      </c>
      <c r="H17" s="70" t="s">
        <v>240</v>
      </c>
      <c r="I17" s="246" t="s">
        <v>251</v>
      </c>
      <c r="J17" s="247"/>
      <c r="K17" s="247"/>
      <c r="L17" s="248"/>
      <c r="M17" s="57" t="s">
        <v>240</v>
      </c>
      <c r="N17" s="141"/>
      <c r="O17" s="22"/>
      <c r="P17" s="22"/>
      <c r="Q17" s="22"/>
    </row>
    <row r="18" spans="1:17" ht="12.75" customHeight="1" x14ac:dyDescent="0.35">
      <c r="A18" s="59" t="s">
        <v>69</v>
      </c>
      <c r="B18" s="159" t="s">
        <v>70</v>
      </c>
      <c r="C18" s="151" t="s">
        <v>70</v>
      </c>
      <c r="D18" s="151" t="s">
        <v>70</v>
      </c>
      <c r="E18" s="151" t="s">
        <v>70</v>
      </c>
      <c r="F18" s="138"/>
      <c r="G18" s="76" t="s">
        <v>247</v>
      </c>
      <c r="H18" s="63">
        <f>IFERROR(IF(G18="Car",2*$G$313*F18,IF(G18="Train",2*$G$314*F18,(VLOOKUP(G18,$F$315:$G$317,2,FALSE)))),"")</f>
        <v>0</v>
      </c>
      <c r="I18" s="249"/>
      <c r="J18" s="250"/>
      <c r="K18" s="250"/>
      <c r="L18" s="251"/>
      <c r="M18" s="62">
        <f t="shared" ref="M18:M27" si="4" xml:space="preserve"> IFERROR(H18+L18, "  ")</f>
        <v>0</v>
      </c>
      <c r="N18" s="141"/>
      <c r="O18" s="22"/>
      <c r="P18" s="22"/>
      <c r="Q18" s="22"/>
    </row>
    <row r="19" spans="1:17" ht="12.75" customHeight="1" x14ac:dyDescent="0.35">
      <c r="A19" s="59" t="s">
        <v>71</v>
      </c>
      <c r="B19" s="88"/>
      <c r="C19" s="49"/>
      <c r="D19" s="49"/>
      <c r="E19" s="49"/>
      <c r="F19" s="137"/>
      <c r="G19" s="76" t="s">
        <v>247</v>
      </c>
      <c r="H19" s="63">
        <f t="shared" ref="H19:H27" si="5">IFERROR(IF(G19="Car",2*$G$313*F19,IF(G19="Train",2*$G$314*F19,(VLOOKUP(G19,$F$315:$G$317,2,FALSE)))),"")</f>
        <v>0</v>
      </c>
      <c r="I19" s="249"/>
      <c r="J19" s="250"/>
      <c r="K19" s="250"/>
      <c r="L19" s="251"/>
      <c r="M19" s="62">
        <f t="shared" si="4"/>
        <v>0</v>
      </c>
      <c r="N19" s="141"/>
      <c r="O19" s="22"/>
      <c r="P19" s="22"/>
      <c r="Q19" s="22"/>
    </row>
    <row r="20" spans="1:17" ht="12.75" customHeight="1" x14ac:dyDescent="0.35">
      <c r="A20" s="59" t="s">
        <v>72</v>
      </c>
      <c r="B20" s="88"/>
      <c r="C20" s="49"/>
      <c r="D20" s="49"/>
      <c r="E20" s="49"/>
      <c r="F20" s="137"/>
      <c r="G20" s="76" t="s">
        <v>247</v>
      </c>
      <c r="H20" s="63">
        <f t="shared" si="5"/>
        <v>0</v>
      </c>
      <c r="I20" s="249"/>
      <c r="J20" s="250"/>
      <c r="K20" s="250"/>
      <c r="L20" s="251"/>
      <c r="M20" s="62">
        <f t="shared" si="4"/>
        <v>0</v>
      </c>
      <c r="N20" s="141"/>
      <c r="O20" s="22"/>
      <c r="P20" s="22"/>
      <c r="Q20" s="22"/>
    </row>
    <row r="21" spans="1:17" ht="12.75" customHeight="1" x14ac:dyDescent="0.35">
      <c r="A21" s="59" t="s">
        <v>73</v>
      </c>
      <c r="B21" s="88"/>
      <c r="C21" s="49"/>
      <c r="D21" s="49"/>
      <c r="E21" s="49"/>
      <c r="F21" s="137"/>
      <c r="G21" s="76" t="s">
        <v>247</v>
      </c>
      <c r="H21" s="63">
        <f t="shared" si="5"/>
        <v>0</v>
      </c>
      <c r="I21" s="249"/>
      <c r="J21" s="250"/>
      <c r="K21" s="250"/>
      <c r="L21" s="251"/>
      <c r="M21" s="62">
        <f t="shared" si="4"/>
        <v>0</v>
      </c>
      <c r="N21" s="141"/>
      <c r="O21" s="22"/>
      <c r="P21" s="22"/>
      <c r="Q21" s="22"/>
    </row>
    <row r="22" spans="1:17" ht="12.75" customHeight="1" x14ac:dyDescent="0.35">
      <c r="A22" s="59" t="s">
        <v>74</v>
      </c>
      <c r="B22" s="88"/>
      <c r="C22" s="49"/>
      <c r="D22" s="49"/>
      <c r="E22" s="49"/>
      <c r="F22" s="137"/>
      <c r="G22" s="76" t="s">
        <v>247</v>
      </c>
      <c r="H22" s="63">
        <f t="shared" si="5"/>
        <v>0</v>
      </c>
      <c r="I22" s="249"/>
      <c r="J22" s="250"/>
      <c r="K22" s="250"/>
      <c r="L22" s="251"/>
      <c r="M22" s="62">
        <f t="shared" si="4"/>
        <v>0</v>
      </c>
      <c r="N22" s="141"/>
      <c r="O22" s="22"/>
      <c r="P22" s="22"/>
      <c r="Q22" s="22"/>
    </row>
    <row r="23" spans="1:17" ht="12.75" customHeight="1" x14ac:dyDescent="0.35">
      <c r="A23" s="59" t="s">
        <v>75</v>
      </c>
      <c r="B23" s="88"/>
      <c r="C23" s="49"/>
      <c r="D23" s="49"/>
      <c r="E23" s="49"/>
      <c r="F23" s="137"/>
      <c r="G23" s="76" t="s">
        <v>247</v>
      </c>
      <c r="H23" s="63">
        <f t="shared" si="5"/>
        <v>0</v>
      </c>
      <c r="I23" s="249"/>
      <c r="J23" s="250"/>
      <c r="K23" s="250"/>
      <c r="L23" s="251"/>
      <c r="M23" s="62">
        <f t="shared" si="4"/>
        <v>0</v>
      </c>
      <c r="N23" s="141"/>
      <c r="O23" s="22"/>
      <c r="P23" s="22"/>
      <c r="Q23" s="22"/>
    </row>
    <row r="24" spans="1:17" ht="12.75" customHeight="1" x14ac:dyDescent="0.35">
      <c r="A24" s="59" t="s">
        <v>76</v>
      </c>
      <c r="B24" s="88"/>
      <c r="C24" s="49"/>
      <c r="D24" s="49"/>
      <c r="E24" s="49"/>
      <c r="F24" s="137"/>
      <c r="G24" s="76" t="s">
        <v>247</v>
      </c>
      <c r="H24" s="63">
        <f t="shared" si="5"/>
        <v>0</v>
      </c>
      <c r="I24" s="249"/>
      <c r="J24" s="250"/>
      <c r="K24" s="250"/>
      <c r="L24" s="251"/>
      <c r="M24" s="62">
        <f t="shared" si="4"/>
        <v>0</v>
      </c>
      <c r="N24" s="141"/>
      <c r="O24" s="22"/>
      <c r="P24" s="22"/>
      <c r="Q24" s="22"/>
    </row>
    <row r="25" spans="1:17" ht="12.75" customHeight="1" x14ac:dyDescent="0.35">
      <c r="A25" s="59" t="s">
        <v>77</v>
      </c>
      <c r="B25" s="88"/>
      <c r="C25" s="49"/>
      <c r="D25" s="49"/>
      <c r="E25" s="49"/>
      <c r="F25" s="137"/>
      <c r="G25" s="76" t="s">
        <v>247</v>
      </c>
      <c r="H25" s="63">
        <f t="shared" si="5"/>
        <v>0</v>
      </c>
      <c r="I25" s="249"/>
      <c r="J25" s="250"/>
      <c r="K25" s="250"/>
      <c r="L25" s="251"/>
      <c r="M25" s="62">
        <f t="shared" si="4"/>
        <v>0</v>
      </c>
      <c r="N25" s="141"/>
      <c r="O25" s="22"/>
      <c r="P25" s="22"/>
      <c r="Q25" s="22"/>
    </row>
    <row r="26" spans="1:17" ht="12.75" customHeight="1" x14ac:dyDescent="0.35">
      <c r="A26" s="59" t="s">
        <v>78</v>
      </c>
      <c r="B26" s="88"/>
      <c r="C26" s="49"/>
      <c r="D26" s="49"/>
      <c r="E26" s="49"/>
      <c r="F26" s="137"/>
      <c r="G26" s="76" t="s">
        <v>247</v>
      </c>
      <c r="H26" s="63">
        <f t="shared" si="5"/>
        <v>0</v>
      </c>
      <c r="I26" s="249"/>
      <c r="J26" s="250"/>
      <c r="K26" s="250"/>
      <c r="L26" s="251"/>
      <c r="M26" s="62">
        <f t="shared" si="4"/>
        <v>0</v>
      </c>
      <c r="N26" s="141"/>
      <c r="O26" s="22"/>
      <c r="P26" s="22"/>
      <c r="Q26" s="22"/>
    </row>
    <row r="27" spans="1:17" ht="12.75" customHeight="1" thickBot="1" x14ac:dyDescent="0.4">
      <c r="A27" s="59">
        <v>10</v>
      </c>
      <c r="B27" s="90"/>
      <c r="C27" s="49"/>
      <c r="D27" s="49"/>
      <c r="E27" s="49"/>
      <c r="F27" s="137"/>
      <c r="G27" s="76" t="s">
        <v>247</v>
      </c>
      <c r="H27" s="63">
        <f t="shared" si="5"/>
        <v>0</v>
      </c>
      <c r="I27" s="252"/>
      <c r="J27" s="253"/>
      <c r="K27" s="253"/>
      <c r="L27" s="254"/>
      <c r="M27" s="123">
        <f t="shared" si="4"/>
        <v>0</v>
      </c>
      <c r="N27" s="141"/>
      <c r="O27" s="22"/>
      <c r="P27" s="22"/>
      <c r="Q27" s="22"/>
    </row>
    <row r="28" spans="1:17" ht="12.75" customHeight="1" thickBot="1" x14ac:dyDescent="0.45">
      <c r="A28" s="228" t="s">
        <v>248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30"/>
      <c r="M28" s="122">
        <f>SUM(M18:M27)</f>
        <v>0</v>
      </c>
      <c r="N28" s="141"/>
      <c r="O28" s="22"/>
      <c r="P28" s="22"/>
      <c r="Q28" s="22"/>
    </row>
    <row r="29" spans="1:17" ht="12.75" customHeight="1" thickBot="1" x14ac:dyDescent="0.45">
      <c r="A29" s="243" t="s">
        <v>252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5"/>
      <c r="M29" s="124">
        <f>M28+M15</f>
        <v>0</v>
      </c>
      <c r="N29" s="141"/>
      <c r="O29" s="22"/>
      <c r="P29" s="22"/>
      <c r="Q29" s="22"/>
    </row>
    <row r="30" spans="1:17" ht="13.5" customHeigh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78"/>
      <c r="K30" s="22"/>
      <c r="L30" s="22"/>
      <c r="M30" s="78"/>
      <c r="O30" s="22"/>
      <c r="P30" s="22"/>
      <c r="Q30" s="22"/>
    </row>
    <row r="31" spans="1:17" ht="13.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78"/>
      <c r="K31" s="22"/>
      <c r="L31" s="22"/>
      <c r="M31" s="78"/>
      <c r="O31" s="22"/>
      <c r="P31" s="22"/>
      <c r="Q31" s="22"/>
    </row>
    <row r="32" spans="1:17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78"/>
      <c r="K32" s="22"/>
      <c r="L32" s="22"/>
      <c r="M32" s="78"/>
      <c r="O32" s="22"/>
      <c r="P32" s="22"/>
      <c r="Q32" s="22"/>
    </row>
    <row r="33" spans="1:17" ht="0.7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78"/>
      <c r="K33" s="22"/>
      <c r="L33" s="22"/>
      <c r="M33" s="78"/>
      <c r="O33" s="22"/>
      <c r="P33" s="22"/>
      <c r="Q33" s="22"/>
    </row>
    <row r="34" spans="1:17" ht="21" customHeight="1" thickBot="1" x14ac:dyDescent="0.6">
      <c r="A34" s="234" t="str">
        <f>'Estimated Budget - Summary'!D12</f>
        <v>Partner 1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O34" s="22"/>
      <c r="P34" s="22"/>
      <c r="Q34" s="22"/>
    </row>
    <row r="35" spans="1:17" ht="78" x14ac:dyDescent="0.35">
      <c r="A35" s="48" t="s">
        <v>62</v>
      </c>
      <c r="B35" s="89" t="s">
        <v>253</v>
      </c>
      <c r="C35" s="53" t="s">
        <v>235</v>
      </c>
      <c r="D35" s="56" t="s">
        <v>236</v>
      </c>
      <c r="E35" s="56" t="s">
        <v>237</v>
      </c>
      <c r="F35" s="56" t="s">
        <v>238</v>
      </c>
      <c r="G35" s="56" t="s">
        <v>239</v>
      </c>
      <c r="H35" s="57" t="s">
        <v>240</v>
      </c>
      <c r="I35" s="55" t="s">
        <v>241</v>
      </c>
      <c r="J35" s="56" t="s">
        <v>321</v>
      </c>
      <c r="K35" s="67" t="s">
        <v>242</v>
      </c>
      <c r="L35" s="68" t="s">
        <v>243</v>
      </c>
      <c r="M35" s="69" t="s">
        <v>244</v>
      </c>
      <c r="N35" s="141"/>
      <c r="O35" s="22"/>
      <c r="P35" s="22"/>
      <c r="Q35" s="22"/>
    </row>
    <row r="36" spans="1:17" ht="20.65" x14ac:dyDescent="0.6">
      <c r="A36" s="240" t="s">
        <v>245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2"/>
      <c r="N36" s="141"/>
      <c r="O36" s="22"/>
      <c r="P36" s="22"/>
      <c r="Q36" s="22"/>
    </row>
    <row r="37" spans="1:17" ht="15" customHeight="1" x14ac:dyDescent="0.35">
      <c r="A37" s="59" t="s">
        <v>69</v>
      </c>
      <c r="B37" s="159" t="s">
        <v>70</v>
      </c>
      <c r="C37" s="151" t="s">
        <v>70</v>
      </c>
      <c r="D37" s="151" t="s">
        <v>70</v>
      </c>
      <c r="E37" s="151" t="s">
        <v>70</v>
      </c>
      <c r="F37" s="137"/>
      <c r="G37" s="76" t="s">
        <v>247</v>
      </c>
      <c r="H37" s="63">
        <f>IFERROR(IF(G37="Car",2*$G$313*F37,IF(G37="Train",2*$G$314*F37,(VLOOKUP(G37,$F$315:$G$317,2,FALSE)))),"")</f>
        <v>0</v>
      </c>
      <c r="I37" s="58"/>
      <c r="J37" s="153" t="s">
        <v>246</v>
      </c>
      <c r="K37" s="77" t="str">
        <f>IF(AND(I37="",J37=""),"",IFERROR(VLOOKUP(I37,$D$320:$E$350,2,FALSE),""))</f>
        <v/>
      </c>
      <c r="L37" s="61" t="str">
        <f>IFERROR(J37*K37, "0")</f>
        <v>0</v>
      </c>
      <c r="M37" s="62">
        <f xml:space="preserve"> IFERROR(H37+L37, "  ")</f>
        <v>0</v>
      </c>
      <c r="N37" s="141"/>
      <c r="O37" s="22"/>
      <c r="P37" s="22"/>
      <c r="Q37" s="22"/>
    </row>
    <row r="38" spans="1:17" ht="15" customHeight="1" x14ac:dyDescent="0.35">
      <c r="A38" s="59" t="s">
        <v>71</v>
      </c>
      <c r="B38" s="88"/>
      <c r="C38" s="54"/>
      <c r="D38" s="49"/>
      <c r="E38" s="49"/>
      <c r="F38" s="137"/>
      <c r="G38" s="76" t="s">
        <v>247</v>
      </c>
      <c r="H38" s="63">
        <f t="shared" ref="H38:H46" si="6">IFERROR(IF(G38="Car",2*$G$313*F38,IF(G38="Train",2*$G$314*F38,(VLOOKUP(G38,$F$315:$G$317,2,FALSE)))),"")</f>
        <v>0</v>
      </c>
      <c r="I38" s="58"/>
      <c r="J38" s="130"/>
      <c r="K38" s="77" t="str">
        <f t="shared" ref="K38:K46" si="7">IF(AND(I38="",J38=""),"",IFERROR(VLOOKUP(I38,$D$320:$E$350,2,FALSE),""))</f>
        <v/>
      </c>
      <c r="L38" s="61" t="str">
        <f t="shared" ref="L38:L46" si="8">IFERROR(J38*K38, "0")</f>
        <v>0</v>
      </c>
      <c r="M38" s="62">
        <f t="shared" ref="M38:M46" si="9" xml:space="preserve"> IFERROR(H38+L38, "  ")</f>
        <v>0</v>
      </c>
      <c r="N38" s="141"/>
      <c r="O38" s="22"/>
      <c r="P38" s="22"/>
      <c r="Q38" s="22"/>
    </row>
    <row r="39" spans="1:17" ht="15" customHeight="1" x14ac:dyDescent="0.35">
      <c r="A39" s="59" t="s">
        <v>72</v>
      </c>
      <c r="B39" s="88"/>
      <c r="C39" s="54"/>
      <c r="D39" s="49"/>
      <c r="E39" s="49"/>
      <c r="F39" s="137"/>
      <c r="G39" s="76" t="s">
        <v>247</v>
      </c>
      <c r="H39" s="63">
        <f t="shared" si="6"/>
        <v>0</v>
      </c>
      <c r="I39" s="58"/>
      <c r="J39" s="130"/>
      <c r="K39" s="77" t="str">
        <f t="shared" si="7"/>
        <v/>
      </c>
      <c r="L39" s="61" t="str">
        <f t="shared" si="8"/>
        <v>0</v>
      </c>
      <c r="M39" s="62">
        <f t="shared" si="9"/>
        <v>0</v>
      </c>
      <c r="N39" s="141"/>
      <c r="O39" s="22"/>
      <c r="P39" s="22"/>
      <c r="Q39" s="22"/>
    </row>
    <row r="40" spans="1:17" ht="15" customHeight="1" x14ac:dyDescent="0.35">
      <c r="A40" s="59" t="s">
        <v>73</v>
      </c>
      <c r="B40" s="88"/>
      <c r="C40" s="54"/>
      <c r="D40" s="49"/>
      <c r="E40" s="49"/>
      <c r="F40" s="137"/>
      <c r="G40" s="76" t="s">
        <v>247</v>
      </c>
      <c r="H40" s="63">
        <f t="shared" si="6"/>
        <v>0</v>
      </c>
      <c r="I40" s="58"/>
      <c r="J40" s="130"/>
      <c r="K40" s="77" t="str">
        <f t="shared" si="7"/>
        <v/>
      </c>
      <c r="L40" s="61" t="str">
        <f t="shared" si="8"/>
        <v>0</v>
      </c>
      <c r="M40" s="62">
        <f t="shared" si="9"/>
        <v>0</v>
      </c>
      <c r="N40" s="141"/>
      <c r="O40" s="22"/>
      <c r="P40" s="22"/>
      <c r="Q40" s="22"/>
    </row>
    <row r="41" spans="1:17" ht="15" customHeight="1" x14ac:dyDescent="0.35">
      <c r="A41" s="59" t="s">
        <v>74</v>
      </c>
      <c r="B41" s="88"/>
      <c r="C41" s="54"/>
      <c r="D41" s="49"/>
      <c r="E41" s="49"/>
      <c r="F41" s="137"/>
      <c r="G41" s="76" t="s">
        <v>247</v>
      </c>
      <c r="H41" s="63">
        <f t="shared" si="6"/>
        <v>0</v>
      </c>
      <c r="I41" s="58"/>
      <c r="J41" s="130"/>
      <c r="K41" s="77" t="str">
        <f t="shared" si="7"/>
        <v/>
      </c>
      <c r="L41" s="61" t="str">
        <f t="shared" si="8"/>
        <v>0</v>
      </c>
      <c r="M41" s="62">
        <f t="shared" si="9"/>
        <v>0</v>
      </c>
      <c r="N41" s="141"/>
      <c r="O41" s="22"/>
      <c r="P41" s="22"/>
      <c r="Q41" s="22"/>
    </row>
    <row r="42" spans="1:17" ht="15" customHeight="1" x14ac:dyDescent="0.35">
      <c r="A42" s="59" t="s">
        <v>75</v>
      </c>
      <c r="B42" s="88"/>
      <c r="C42" s="54"/>
      <c r="D42" s="49"/>
      <c r="E42" s="49"/>
      <c r="F42" s="137"/>
      <c r="G42" s="76" t="s">
        <v>247</v>
      </c>
      <c r="H42" s="63">
        <f t="shared" si="6"/>
        <v>0</v>
      </c>
      <c r="I42" s="58"/>
      <c r="J42" s="130"/>
      <c r="K42" s="77" t="str">
        <f t="shared" si="7"/>
        <v/>
      </c>
      <c r="L42" s="61" t="str">
        <f t="shared" si="8"/>
        <v>0</v>
      </c>
      <c r="M42" s="62">
        <f t="shared" si="9"/>
        <v>0</v>
      </c>
      <c r="N42" s="141"/>
      <c r="O42" s="22"/>
      <c r="P42" s="22"/>
      <c r="Q42" s="22"/>
    </row>
    <row r="43" spans="1:17" ht="15" customHeight="1" x14ac:dyDescent="0.35">
      <c r="A43" s="59" t="s">
        <v>76</v>
      </c>
      <c r="B43" s="88"/>
      <c r="C43" s="54"/>
      <c r="D43" s="49"/>
      <c r="E43" s="49"/>
      <c r="F43" s="137"/>
      <c r="G43" s="76" t="s">
        <v>247</v>
      </c>
      <c r="H43" s="63">
        <f t="shared" si="6"/>
        <v>0</v>
      </c>
      <c r="I43" s="58"/>
      <c r="J43" s="130"/>
      <c r="K43" s="77" t="str">
        <f t="shared" si="7"/>
        <v/>
      </c>
      <c r="L43" s="61" t="str">
        <f t="shared" si="8"/>
        <v>0</v>
      </c>
      <c r="M43" s="62">
        <f t="shared" si="9"/>
        <v>0</v>
      </c>
      <c r="N43" s="141"/>
      <c r="O43" s="22"/>
      <c r="P43" s="22"/>
      <c r="Q43" s="22"/>
    </row>
    <row r="44" spans="1:17" ht="15" customHeight="1" x14ac:dyDescent="0.35">
      <c r="A44" s="59" t="s">
        <v>77</v>
      </c>
      <c r="B44" s="88"/>
      <c r="C44" s="54"/>
      <c r="D44" s="49"/>
      <c r="E44" s="49"/>
      <c r="F44" s="137"/>
      <c r="G44" s="76" t="s">
        <v>247</v>
      </c>
      <c r="H44" s="63">
        <f t="shared" si="6"/>
        <v>0</v>
      </c>
      <c r="I44" s="58"/>
      <c r="J44" s="130"/>
      <c r="K44" s="77" t="str">
        <f t="shared" si="7"/>
        <v/>
      </c>
      <c r="L44" s="61" t="str">
        <f t="shared" si="8"/>
        <v>0</v>
      </c>
      <c r="M44" s="62">
        <f t="shared" si="9"/>
        <v>0</v>
      </c>
      <c r="N44" s="141"/>
      <c r="O44" s="22"/>
      <c r="P44" s="22"/>
      <c r="Q44" s="22"/>
    </row>
    <row r="45" spans="1:17" ht="15" customHeight="1" x14ac:dyDescent="0.35">
      <c r="A45" s="59" t="s">
        <v>78</v>
      </c>
      <c r="B45" s="88"/>
      <c r="C45" s="54"/>
      <c r="D45" s="49"/>
      <c r="E45" s="49"/>
      <c r="F45" s="137"/>
      <c r="G45" s="76" t="s">
        <v>247</v>
      </c>
      <c r="H45" s="63">
        <f t="shared" si="6"/>
        <v>0</v>
      </c>
      <c r="I45" s="58"/>
      <c r="J45" s="130"/>
      <c r="K45" s="77" t="str">
        <f t="shared" si="7"/>
        <v/>
      </c>
      <c r="L45" s="61" t="str">
        <f t="shared" si="8"/>
        <v>0</v>
      </c>
      <c r="M45" s="62">
        <f t="shared" si="9"/>
        <v>0</v>
      </c>
      <c r="N45" s="141"/>
      <c r="O45" s="22"/>
      <c r="P45" s="22"/>
      <c r="Q45" s="22"/>
    </row>
    <row r="46" spans="1:17" ht="15" customHeight="1" thickBot="1" x14ac:dyDescent="0.4">
      <c r="A46" s="59" t="s">
        <v>79</v>
      </c>
      <c r="B46" s="90"/>
      <c r="C46" s="54"/>
      <c r="D46" s="49"/>
      <c r="E46" s="49"/>
      <c r="F46" s="137"/>
      <c r="G46" s="76" t="s">
        <v>247</v>
      </c>
      <c r="H46" s="63">
        <f t="shared" si="6"/>
        <v>0</v>
      </c>
      <c r="I46" s="58"/>
      <c r="J46" s="130"/>
      <c r="K46" s="77" t="str">
        <f t="shared" si="7"/>
        <v/>
      </c>
      <c r="L46" s="61" t="str">
        <f t="shared" si="8"/>
        <v>0</v>
      </c>
      <c r="M46" s="62">
        <f t="shared" si="9"/>
        <v>0</v>
      </c>
      <c r="N46" s="141"/>
      <c r="O46" s="22"/>
      <c r="P46" s="22"/>
      <c r="Q46" s="22"/>
    </row>
    <row r="47" spans="1:17" ht="15" customHeight="1" thickBot="1" x14ac:dyDescent="0.45">
      <c r="A47" s="228" t="s">
        <v>248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30"/>
      <c r="M47" s="122">
        <f>SUM(M37:M46)</f>
        <v>0</v>
      </c>
      <c r="N47" s="141"/>
      <c r="O47" s="22"/>
      <c r="P47" s="22"/>
      <c r="Q47" s="22"/>
    </row>
    <row r="48" spans="1:17" ht="26.25" customHeight="1" thickBot="1" x14ac:dyDescent="0.65">
      <c r="A48" s="240" t="s">
        <v>249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2"/>
      <c r="N48" s="141"/>
      <c r="O48" s="22"/>
      <c r="P48" s="22"/>
      <c r="Q48" s="22"/>
    </row>
    <row r="49" spans="1:17" ht="76.5" customHeight="1" x14ac:dyDescent="0.35">
      <c r="A49" s="48" t="s">
        <v>62</v>
      </c>
      <c r="B49" s="89" t="s">
        <v>254</v>
      </c>
      <c r="C49" s="53" t="s">
        <v>250</v>
      </c>
      <c r="D49" s="56" t="s">
        <v>236</v>
      </c>
      <c r="E49" s="56" t="s">
        <v>237</v>
      </c>
      <c r="F49" s="56" t="s">
        <v>238</v>
      </c>
      <c r="G49" s="56" t="s">
        <v>239</v>
      </c>
      <c r="H49" s="70" t="s">
        <v>240</v>
      </c>
      <c r="I49" s="246" t="s">
        <v>251</v>
      </c>
      <c r="J49" s="247"/>
      <c r="K49" s="247"/>
      <c r="L49" s="248"/>
      <c r="M49" s="57" t="s">
        <v>240</v>
      </c>
      <c r="N49" s="141"/>
      <c r="O49" s="22"/>
      <c r="P49" s="22"/>
      <c r="Q49" s="22"/>
    </row>
    <row r="50" spans="1:17" ht="15" customHeight="1" x14ac:dyDescent="0.35">
      <c r="A50" s="59" t="s">
        <v>69</v>
      </c>
      <c r="B50" s="159" t="s">
        <v>70</v>
      </c>
      <c r="C50" s="151" t="s">
        <v>70</v>
      </c>
      <c r="D50" s="151" t="s">
        <v>70</v>
      </c>
      <c r="E50" s="151" t="s">
        <v>70</v>
      </c>
      <c r="F50" s="138"/>
      <c r="G50" s="76" t="s">
        <v>247</v>
      </c>
      <c r="H50" s="63">
        <f>IFERROR(IF(G50="Car",2*$G$313*F50,IF(G50="Train",2*$G$314*F50,(VLOOKUP(G50,$F$315:$G$317,2,FALSE)))),"")</f>
        <v>0</v>
      </c>
      <c r="I50" s="249"/>
      <c r="J50" s="250"/>
      <c r="K50" s="250"/>
      <c r="L50" s="251"/>
      <c r="M50" s="62">
        <f t="shared" ref="M50:M59" si="10" xml:space="preserve"> IFERROR(H50+L50, "  ")</f>
        <v>0</v>
      </c>
      <c r="N50" s="141"/>
      <c r="O50" s="22"/>
      <c r="P50" s="22"/>
      <c r="Q50" s="22"/>
    </row>
    <row r="51" spans="1:17" ht="15" customHeight="1" x14ac:dyDescent="0.35">
      <c r="A51" s="59" t="s">
        <v>71</v>
      </c>
      <c r="B51" s="88"/>
      <c r="C51" s="49"/>
      <c r="D51" s="49"/>
      <c r="E51" s="49"/>
      <c r="F51" s="137"/>
      <c r="G51" s="76" t="s">
        <v>247</v>
      </c>
      <c r="H51" s="63">
        <f t="shared" ref="H51:H59" si="11">IFERROR(IF(G51="Car",2*$G$313*F51,IF(G51="Train",2*$G$314*F51,(VLOOKUP(G51,$F$315:$G$317,2,FALSE)))),"")</f>
        <v>0</v>
      </c>
      <c r="I51" s="249"/>
      <c r="J51" s="250"/>
      <c r="K51" s="250"/>
      <c r="L51" s="251"/>
      <c r="M51" s="62">
        <f t="shared" si="10"/>
        <v>0</v>
      </c>
      <c r="N51" s="141"/>
      <c r="O51" s="22"/>
      <c r="P51" s="22"/>
      <c r="Q51" s="22"/>
    </row>
    <row r="52" spans="1:17" ht="15" customHeight="1" x14ac:dyDescent="0.35">
      <c r="A52" s="59" t="s">
        <v>72</v>
      </c>
      <c r="B52" s="88"/>
      <c r="C52" s="49"/>
      <c r="D52" s="49"/>
      <c r="E52" s="49"/>
      <c r="F52" s="137"/>
      <c r="G52" s="76" t="s">
        <v>247</v>
      </c>
      <c r="H52" s="63">
        <f t="shared" si="11"/>
        <v>0</v>
      </c>
      <c r="I52" s="249"/>
      <c r="J52" s="250"/>
      <c r="K52" s="250"/>
      <c r="L52" s="251"/>
      <c r="M52" s="62">
        <f t="shared" si="10"/>
        <v>0</v>
      </c>
      <c r="N52" s="141"/>
      <c r="O52" s="22"/>
      <c r="P52" s="22"/>
      <c r="Q52" s="22"/>
    </row>
    <row r="53" spans="1:17" ht="15" customHeight="1" x14ac:dyDescent="0.35">
      <c r="A53" s="59" t="s">
        <v>73</v>
      </c>
      <c r="B53" s="88"/>
      <c r="C53" s="49"/>
      <c r="D53" s="49"/>
      <c r="E53" s="49"/>
      <c r="F53" s="137"/>
      <c r="G53" s="76" t="s">
        <v>247</v>
      </c>
      <c r="H53" s="63">
        <f t="shared" si="11"/>
        <v>0</v>
      </c>
      <c r="I53" s="249"/>
      <c r="J53" s="250"/>
      <c r="K53" s="250"/>
      <c r="L53" s="251"/>
      <c r="M53" s="62">
        <f t="shared" si="10"/>
        <v>0</v>
      </c>
      <c r="N53" s="141"/>
      <c r="O53" s="22"/>
      <c r="P53" s="22"/>
      <c r="Q53" s="22"/>
    </row>
    <row r="54" spans="1:17" ht="15" customHeight="1" x14ac:dyDescent="0.35">
      <c r="A54" s="59" t="s">
        <v>74</v>
      </c>
      <c r="B54" s="88"/>
      <c r="C54" s="49"/>
      <c r="D54" s="49"/>
      <c r="E54" s="49"/>
      <c r="F54" s="137"/>
      <c r="G54" s="76" t="s">
        <v>247</v>
      </c>
      <c r="H54" s="63">
        <f>IFERROR(IF(G54="Car",2*$G$313*F54,IF(G54="Train",2*$G$314*F54,(VLOOKUP(G54,$F$315:$G$317,2,FALSE)))),"")</f>
        <v>0</v>
      </c>
      <c r="I54" s="249"/>
      <c r="J54" s="250"/>
      <c r="K54" s="250"/>
      <c r="L54" s="251"/>
      <c r="M54" s="62">
        <f t="shared" si="10"/>
        <v>0</v>
      </c>
      <c r="N54" s="141"/>
      <c r="O54" s="22"/>
      <c r="P54" s="22"/>
      <c r="Q54" s="22"/>
    </row>
    <row r="55" spans="1:17" ht="15" customHeight="1" x14ac:dyDescent="0.35">
      <c r="A55" s="59" t="s">
        <v>75</v>
      </c>
      <c r="B55" s="88"/>
      <c r="C55" s="49"/>
      <c r="D55" s="49"/>
      <c r="E55" s="49"/>
      <c r="F55" s="137"/>
      <c r="G55" s="76" t="s">
        <v>247</v>
      </c>
      <c r="H55" s="63">
        <f>IFERROR(IF(G55="Car",2*$G$313*F55,IF(G55="Train",2*$G$314*F55,(VLOOKUP(G55,$F$315:$G$317,2,FALSE)))),"")</f>
        <v>0</v>
      </c>
      <c r="I55" s="249"/>
      <c r="J55" s="250"/>
      <c r="K55" s="250"/>
      <c r="L55" s="251"/>
      <c r="M55" s="62">
        <f t="shared" si="10"/>
        <v>0</v>
      </c>
      <c r="N55" s="141"/>
      <c r="O55" s="22"/>
      <c r="P55" s="22"/>
      <c r="Q55" s="22"/>
    </row>
    <row r="56" spans="1:17" ht="15" customHeight="1" x14ac:dyDescent="0.35">
      <c r="A56" s="59" t="s">
        <v>76</v>
      </c>
      <c r="B56" s="88"/>
      <c r="C56" s="49"/>
      <c r="D56" s="49"/>
      <c r="E56" s="49"/>
      <c r="F56" s="137"/>
      <c r="G56" s="76" t="s">
        <v>247</v>
      </c>
      <c r="H56" s="63">
        <f t="shared" si="11"/>
        <v>0</v>
      </c>
      <c r="I56" s="249"/>
      <c r="J56" s="250"/>
      <c r="K56" s="250"/>
      <c r="L56" s="251"/>
      <c r="M56" s="62">
        <f t="shared" si="10"/>
        <v>0</v>
      </c>
      <c r="N56" s="141"/>
      <c r="O56" s="22"/>
      <c r="P56" s="22"/>
      <c r="Q56" s="22"/>
    </row>
    <row r="57" spans="1:17" ht="15" customHeight="1" x14ac:dyDescent="0.35">
      <c r="A57" s="59" t="s">
        <v>77</v>
      </c>
      <c r="B57" s="88"/>
      <c r="C57" s="49"/>
      <c r="D57" s="49"/>
      <c r="E57" s="49"/>
      <c r="F57" s="137"/>
      <c r="G57" s="76" t="s">
        <v>247</v>
      </c>
      <c r="H57" s="63">
        <f t="shared" si="11"/>
        <v>0</v>
      </c>
      <c r="I57" s="249"/>
      <c r="J57" s="250"/>
      <c r="K57" s="250"/>
      <c r="L57" s="251"/>
      <c r="M57" s="62">
        <f t="shared" si="10"/>
        <v>0</v>
      </c>
      <c r="N57" s="141"/>
      <c r="O57" s="22"/>
      <c r="P57" s="22"/>
      <c r="Q57" s="22"/>
    </row>
    <row r="58" spans="1:17" ht="15" customHeight="1" x14ac:dyDescent="0.35">
      <c r="A58" s="59" t="s">
        <v>78</v>
      </c>
      <c r="B58" s="88"/>
      <c r="C58" s="49"/>
      <c r="D58" s="49"/>
      <c r="E58" s="49"/>
      <c r="F58" s="137"/>
      <c r="G58" s="76" t="s">
        <v>247</v>
      </c>
      <c r="H58" s="63">
        <f t="shared" si="11"/>
        <v>0</v>
      </c>
      <c r="I58" s="249"/>
      <c r="J58" s="250"/>
      <c r="K58" s="250"/>
      <c r="L58" s="251"/>
      <c r="M58" s="62">
        <f t="shared" si="10"/>
        <v>0</v>
      </c>
      <c r="N58" s="141"/>
      <c r="O58" s="22"/>
      <c r="P58" s="22"/>
      <c r="Q58" s="22"/>
    </row>
    <row r="59" spans="1:17" ht="15" customHeight="1" thickBot="1" x14ac:dyDescent="0.4">
      <c r="A59" s="59">
        <v>10</v>
      </c>
      <c r="B59" s="90"/>
      <c r="C59" s="49"/>
      <c r="D59" s="49"/>
      <c r="E59" s="49"/>
      <c r="F59" s="137"/>
      <c r="G59" s="76" t="s">
        <v>247</v>
      </c>
      <c r="H59" s="63">
        <f t="shared" si="11"/>
        <v>0</v>
      </c>
      <c r="I59" s="252"/>
      <c r="J59" s="253"/>
      <c r="K59" s="253"/>
      <c r="L59" s="254"/>
      <c r="M59" s="123">
        <f t="shared" si="10"/>
        <v>0</v>
      </c>
      <c r="N59" s="141"/>
      <c r="O59" s="22"/>
      <c r="P59" s="22"/>
      <c r="Q59" s="22"/>
    </row>
    <row r="60" spans="1:17" ht="12.75" customHeight="1" thickBot="1" x14ac:dyDescent="0.45">
      <c r="A60" s="228" t="s">
        <v>248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30"/>
      <c r="M60" s="122">
        <f>SUM(M50:M59)</f>
        <v>0</v>
      </c>
      <c r="N60" s="141"/>
      <c r="O60" s="22"/>
      <c r="P60" s="22"/>
      <c r="Q60" s="22"/>
    </row>
    <row r="61" spans="1:17" ht="12.75" customHeight="1" thickBot="1" x14ac:dyDescent="0.45">
      <c r="A61" s="243" t="s">
        <v>252</v>
      </c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5"/>
      <c r="M61" s="124">
        <f>M60+M47</f>
        <v>0</v>
      </c>
      <c r="N61" s="141"/>
      <c r="O61" s="22"/>
      <c r="P61" s="22"/>
      <c r="Q61" s="22"/>
    </row>
    <row r="62" spans="1:17" ht="17.649999999999999" x14ac:dyDescent="0.5">
      <c r="A62" s="22"/>
      <c r="B62" s="66"/>
      <c r="C62" s="22"/>
      <c r="D62" s="22"/>
      <c r="E62" s="22"/>
      <c r="F62" s="22"/>
      <c r="G62" s="27"/>
      <c r="H62" s="27"/>
      <c r="I62" s="27"/>
      <c r="J62" s="27"/>
      <c r="K62" s="22"/>
      <c r="L62" s="22"/>
      <c r="M62" s="78"/>
      <c r="O62" s="22"/>
      <c r="P62" s="22"/>
      <c r="Q62" s="22"/>
    </row>
    <row r="63" spans="1:17" ht="17.649999999999999" x14ac:dyDescent="0.5">
      <c r="A63" s="22"/>
      <c r="B63" s="66"/>
      <c r="C63" s="22"/>
      <c r="D63" s="22"/>
      <c r="E63" s="22"/>
      <c r="F63" s="22"/>
      <c r="G63" s="27"/>
      <c r="H63" s="27"/>
      <c r="I63" s="27"/>
      <c r="J63" s="27"/>
      <c r="K63" s="22"/>
      <c r="L63" s="22"/>
      <c r="M63" s="78"/>
      <c r="O63" s="22"/>
      <c r="P63" s="22"/>
      <c r="Q63" s="22"/>
    </row>
    <row r="64" spans="1:17" ht="14.25" x14ac:dyDescent="0.35">
      <c r="A64" s="22"/>
      <c r="B64" s="22"/>
      <c r="C64" s="28"/>
      <c r="D64" s="29"/>
      <c r="E64" s="29"/>
      <c r="F64" s="29"/>
      <c r="G64" s="29"/>
      <c r="H64" s="29"/>
      <c r="I64" s="60"/>
      <c r="J64" s="47" t="s">
        <v>51</v>
      </c>
      <c r="K64" s="22"/>
      <c r="L64" s="22"/>
      <c r="M64" s="78"/>
      <c r="O64" s="22"/>
      <c r="P64" s="22"/>
      <c r="Q64" s="22"/>
    </row>
    <row r="65" spans="1:17" ht="20.65" thickBot="1" x14ac:dyDescent="0.6">
      <c r="A65" s="234" t="str">
        <f>'Estimated Budget - Summary'!E12</f>
        <v>Partner 2</v>
      </c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O65" s="22"/>
      <c r="P65" s="22"/>
      <c r="Q65" s="22"/>
    </row>
    <row r="66" spans="1:17" ht="78" x14ac:dyDescent="0.35">
      <c r="A66" s="48" t="s">
        <v>62</v>
      </c>
      <c r="B66" s="89" t="s">
        <v>253</v>
      </c>
      <c r="C66" s="53" t="s">
        <v>235</v>
      </c>
      <c r="D66" s="56" t="s">
        <v>236</v>
      </c>
      <c r="E66" s="56" t="s">
        <v>237</v>
      </c>
      <c r="F66" s="56" t="s">
        <v>238</v>
      </c>
      <c r="G66" s="56" t="s">
        <v>239</v>
      </c>
      <c r="H66" s="57" t="s">
        <v>240</v>
      </c>
      <c r="I66" s="55" t="s">
        <v>241</v>
      </c>
      <c r="J66" s="56" t="s">
        <v>321</v>
      </c>
      <c r="K66" s="67" t="s">
        <v>242</v>
      </c>
      <c r="L66" s="68" t="s">
        <v>243</v>
      </c>
      <c r="M66" s="69" t="s">
        <v>244</v>
      </c>
      <c r="N66" s="141"/>
      <c r="O66" s="22"/>
      <c r="P66" s="22"/>
      <c r="Q66" s="22"/>
    </row>
    <row r="67" spans="1:17" ht="20.65" x14ac:dyDescent="0.6">
      <c r="A67" s="240" t="s">
        <v>245</v>
      </c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2"/>
      <c r="N67" s="141"/>
      <c r="O67" s="22"/>
      <c r="P67" s="22"/>
      <c r="Q67" s="22"/>
    </row>
    <row r="68" spans="1:17" ht="15" customHeight="1" x14ac:dyDescent="0.35">
      <c r="A68" s="59" t="s">
        <v>69</v>
      </c>
      <c r="B68" s="159" t="s">
        <v>70</v>
      </c>
      <c r="C68" s="151" t="s">
        <v>70</v>
      </c>
      <c r="D68" s="151" t="s">
        <v>70</v>
      </c>
      <c r="E68" s="151" t="s">
        <v>70</v>
      </c>
      <c r="F68" s="137"/>
      <c r="G68" s="76" t="s">
        <v>247</v>
      </c>
      <c r="H68" s="63">
        <f>IFERROR(IF(G68="Car",2*$G$313*F68,IF(G68="Train",2*$G$314*F68,(VLOOKUP(G68,$F$315:$G$317,2,FALSE)))),"")</f>
        <v>0</v>
      </c>
      <c r="I68" s="58"/>
      <c r="J68" s="153" t="s">
        <v>246</v>
      </c>
      <c r="K68" s="77" t="str">
        <f>IF(AND(I68="",J68=""),"",IFERROR(VLOOKUP(I68,$D$320:$E$350,2,FALSE),""))</f>
        <v/>
      </c>
      <c r="L68" s="61" t="str">
        <f>IFERROR(J68*K68, "0")</f>
        <v>0</v>
      </c>
      <c r="M68" s="62">
        <f xml:space="preserve"> IFERROR(H68+L68, "  ")</f>
        <v>0</v>
      </c>
      <c r="N68" s="141"/>
      <c r="O68" s="22"/>
      <c r="P68" s="22"/>
      <c r="Q68" s="22"/>
    </row>
    <row r="69" spans="1:17" ht="15" customHeight="1" x14ac:dyDescent="0.35">
      <c r="A69" s="59" t="s">
        <v>71</v>
      </c>
      <c r="B69" s="159"/>
      <c r="C69" s="162"/>
      <c r="D69" s="163"/>
      <c r="E69" s="163"/>
      <c r="F69" s="137"/>
      <c r="G69" s="76" t="s">
        <v>247</v>
      </c>
      <c r="H69" s="63">
        <f t="shared" ref="H69:H77" si="12">IFERROR(IF(G69="Car",2*$G$313*F69,IF(G69="Train",2*$G$314*F69,(VLOOKUP(G69,$F$315:$G$317,2,FALSE)))),"")</f>
        <v>0</v>
      </c>
      <c r="I69" s="58"/>
      <c r="J69" s="130"/>
      <c r="K69" s="77" t="str">
        <f t="shared" ref="K69:K77" si="13">IF(AND(I69="",J69=""),"",IFERROR(VLOOKUP(I69,$D$320:$E$350,2,FALSE),""))</f>
        <v/>
      </c>
      <c r="L69" s="61" t="str">
        <f t="shared" ref="L69:L77" si="14">IFERROR(J69*K69, "0")</f>
        <v>0</v>
      </c>
      <c r="M69" s="62">
        <f t="shared" ref="M69:M77" si="15" xml:space="preserve"> IFERROR(H69+L69, "  ")</f>
        <v>0</v>
      </c>
      <c r="N69" s="141"/>
      <c r="O69" s="22"/>
      <c r="P69" s="22"/>
      <c r="Q69" s="22"/>
    </row>
    <row r="70" spans="1:17" ht="15" customHeight="1" x14ac:dyDescent="0.35">
      <c r="A70" s="59" t="s">
        <v>72</v>
      </c>
      <c r="B70" s="88"/>
      <c r="C70" s="54"/>
      <c r="D70" s="49"/>
      <c r="E70" s="49"/>
      <c r="F70" s="137"/>
      <c r="G70" s="76" t="s">
        <v>247</v>
      </c>
      <c r="H70" s="63">
        <f t="shared" si="12"/>
        <v>0</v>
      </c>
      <c r="I70" s="58"/>
      <c r="J70" s="130"/>
      <c r="K70" s="77" t="str">
        <f t="shared" si="13"/>
        <v/>
      </c>
      <c r="L70" s="61" t="str">
        <f t="shared" si="14"/>
        <v>0</v>
      </c>
      <c r="M70" s="62">
        <f t="shared" si="15"/>
        <v>0</v>
      </c>
      <c r="N70" s="141"/>
      <c r="O70" s="22"/>
      <c r="P70" s="22"/>
      <c r="Q70" s="22"/>
    </row>
    <row r="71" spans="1:17" ht="15" customHeight="1" x14ac:dyDescent="0.35">
      <c r="A71" s="59" t="s">
        <v>73</v>
      </c>
      <c r="B71" s="88"/>
      <c r="C71" s="54"/>
      <c r="D71" s="49"/>
      <c r="E71" s="49"/>
      <c r="F71" s="137"/>
      <c r="G71" s="76" t="s">
        <v>247</v>
      </c>
      <c r="H71" s="63">
        <f t="shared" si="12"/>
        <v>0</v>
      </c>
      <c r="I71" s="58"/>
      <c r="J71" s="130"/>
      <c r="K71" s="77" t="str">
        <f t="shared" si="13"/>
        <v/>
      </c>
      <c r="L71" s="61" t="str">
        <f t="shared" si="14"/>
        <v>0</v>
      </c>
      <c r="M71" s="62">
        <f t="shared" si="15"/>
        <v>0</v>
      </c>
      <c r="N71" s="141"/>
      <c r="O71" s="22"/>
      <c r="P71" s="22"/>
      <c r="Q71" s="22"/>
    </row>
    <row r="72" spans="1:17" ht="15" customHeight="1" x14ac:dyDescent="0.35">
      <c r="A72" s="59" t="s">
        <v>74</v>
      </c>
      <c r="B72" s="88"/>
      <c r="C72" s="54"/>
      <c r="D72" s="49"/>
      <c r="E72" s="49"/>
      <c r="F72" s="137"/>
      <c r="G72" s="76" t="s">
        <v>247</v>
      </c>
      <c r="H72" s="63">
        <f t="shared" si="12"/>
        <v>0</v>
      </c>
      <c r="I72" s="58"/>
      <c r="J72" s="130"/>
      <c r="K72" s="77" t="str">
        <f t="shared" si="13"/>
        <v/>
      </c>
      <c r="L72" s="61" t="str">
        <f t="shared" si="14"/>
        <v>0</v>
      </c>
      <c r="M72" s="62">
        <f t="shared" si="15"/>
        <v>0</v>
      </c>
      <c r="N72" s="141"/>
      <c r="O72" s="22"/>
      <c r="P72" s="22"/>
      <c r="Q72" s="22"/>
    </row>
    <row r="73" spans="1:17" ht="15" customHeight="1" x14ac:dyDescent="0.35">
      <c r="A73" s="59" t="s">
        <v>75</v>
      </c>
      <c r="B73" s="88"/>
      <c r="C73" s="54"/>
      <c r="D73" s="49"/>
      <c r="E73" s="49"/>
      <c r="F73" s="137"/>
      <c r="G73" s="76" t="s">
        <v>247</v>
      </c>
      <c r="H73" s="63">
        <f t="shared" si="12"/>
        <v>0</v>
      </c>
      <c r="I73" s="58"/>
      <c r="J73" s="130"/>
      <c r="K73" s="77" t="str">
        <f t="shared" si="13"/>
        <v/>
      </c>
      <c r="L73" s="61" t="str">
        <f t="shared" si="14"/>
        <v>0</v>
      </c>
      <c r="M73" s="62">
        <f t="shared" si="15"/>
        <v>0</v>
      </c>
      <c r="N73" s="141"/>
      <c r="O73" s="22"/>
      <c r="P73" s="22"/>
      <c r="Q73" s="22"/>
    </row>
    <row r="74" spans="1:17" ht="15" customHeight="1" x14ac:dyDescent="0.35">
      <c r="A74" s="59" t="s">
        <v>76</v>
      </c>
      <c r="B74" s="88"/>
      <c r="C74" s="54"/>
      <c r="D74" s="49"/>
      <c r="E74" s="49"/>
      <c r="F74" s="137"/>
      <c r="G74" s="76" t="s">
        <v>247</v>
      </c>
      <c r="H74" s="63">
        <f t="shared" si="12"/>
        <v>0</v>
      </c>
      <c r="I74" s="58"/>
      <c r="J74" s="130"/>
      <c r="K74" s="77" t="str">
        <f t="shared" si="13"/>
        <v/>
      </c>
      <c r="L74" s="61" t="str">
        <f t="shared" si="14"/>
        <v>0</v>
      </c>
      <c r="M74" s="62">
        <f t="shared" si="15"/>
        <v>0</v>
      </c>
      <c r="N74" s="141"/>
      <c r="O74" s="22"/>
      <c r="P74" s="22"/>
      <c r="Q74" s="22"/>
    </row>
    <row r="75" spans="1:17" ht="15" customHeight="1" x14ac:dyDescent="0.35">
      <c r="A75" s="59" t="s">
        <v>77</v>
      </c>
      <c r="B75" s="88"/>
      <c r="C75" s="54"/>
      <c r="D75" s="49"/>
      <c r="E75" s="49"/>
      <c r="F75" s="137"/>
      <c r="G75" s="76" t="s">
        <v>247</v>
      </c>
      <c r="H75" s="63">
        <f t="shared" si="12"/>
        <v>0</v>
      </c>
      <c r="I75" s="58"/>
      <c r="J75" s="130"/>
      <c r="K75" s="77" t="str">
        <f t="shared" si="13"/>
        <v/>
      </c>
      <c r="L75" s="61" t="str">
        <f t="shared" si="14"/>
        <v>0</v>
      </c>
      <c r="M75" s="62">
        <f t="shared" si="15"/>
        <v>0</v>
      </c>
      <c r="N75" s="141"/>
      <c r="O75" s="22"/>
      <c r="P75" s="22"/>
      <c r="Q75" s="22"/>
    </row>
    <row r="76" spans="1:17" ht="15" customHeight="1" x14ac:dyDescent="0.35">
      <c r="A76" s="59" t="s">
        <v>78</v>
      </c>
      <c r="B76" s="88"/>
      <c r="C76" s="54"/>
      <c r="D76" s="49"/>
      <c r="E76" s="49"/>
      <c r="F76" s="137"/>
      <c r="G76" s="76" t="s">
        <v>247</v>
      </c>
      <c r="H76" s="63">
        <f t="shared" si="12"/>
        <v>0</v>
      </c>
      <c r="I76" s="58"/>
      <c r="J76" s="130"/>
      <c r="K76" s="77" t="str">
        <f t="shared" si="13"/>
        <v/>
      </c>
      <c r="L76" s="61" t="str">
        <f t="shared" si="14"/>
        <v>0</v>
      </c>
      <c r="M76" s="62">
        <f t="shared" si="15"/>
        <v>0</v>
      </c>
      <c r="N76" s="141"/>
      <c r="O76" s="22"/>
      <c r="P76" s="22"/>
      <c r="Q76" s="22"/>
    </row>
    <row r="77" spans="1:17" ht="15" customHeight="1" thickBot="1" x14ac:dyDescent="0.4">
      <c r="A77" s="59" t="s">
        <v>79</v>
      </c>
      <c r="B77" s="90"/>
      <c r="C77" s="54"/>
      <c r="D77" s="49"/>
      <c r="E77" s="49"/>
      <c r="F77" s="137"/>
      <c r="G77" s="76" t="s">
        <v>247</v>
      </c>
      <c r="H77" s="63">
        <f t="shared" si="12"/>
        <v>0</v>
      </c>
      <c r="I77" s="58"/>
      <c r="J77" s="130"/>
      <c r="K77" s="77" t="str">
        <f t="shared" si="13"/>
        <v/>
      </c>
      <c r="L77" s="61" t="str">
        <f t="shared" si="14"/>
        <v>0</v>
      </c>
      <c r="M77" s="62">
        <f t="shared" si="15"/>
        <v>0</v>
      </c>
      <c r="N77" s="141"/>
      <c r="O77" s="22"/>
      <c r="P77" s="22"/>
      <c r="Q77" s="22"/>
    </row>
    <row r="78" spans="1:17" ht="12.75" customHeight="1" thickBot="1" x14ac:dyDescent="0.45">
      <c r="A78" s="228" t="s">
        <v>248</v>
      </c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30"/>
      <c r="M78" s="122">
        <f>SUM(M68:M77)</f>
        <v>0</v>
      </c>
      <c r="N78" s="141"/>
      <c r="O78" s="22"/>
      <c r="P78" s="22"/>
      <c r="Q78" s="22"/>
    </row>
    <row r="79" spans="1:17" ht="21" thickBot="1" x14ac:dyDescent="0.65">
      <c r="A79" s="240" t="s">
        <v>249</v>
      </c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2"/>
      <c r="N79" s="141"/>
      <c r="O79" s="22"/>
      <c r="P79" s="22"/>
      <c r="Q79" s="22"/>
    </row>
    <row r="80" spans="1:17" ht="78" x14ac:dyDescent="0.35">
      <c r="A80" s="48" t="s">
        <v>62</v>
      </c>
      <c r="B80" s="89" t="s">
        <v>254</v>
      </c>
      <c r="C80" s="53" t="s">
        <v>250</v>
      </c>
      <c r="D80" s="56" t="s">
        <v>236</v>
      </c>
      <c r="E80" s="56" t="s">
        <v>237</v>
      </c>
      <c r="F80" s="56" t="s">
        <v>238</v>
      </c>
      <c r="G80" s="56" t="s">
        <v>239</v>
      </c>
      <c r="H80" s="70" t="s">
        <v>240</v>
      </c>
      <c r="I80" s="246" t="s">
        <v>251</v>
      </c>
      <c r="J80" s="247"/>
      <c r="K80" s="247"/>
      <c r="L80" s="248"/>
      <c r="M80" s="57" t="s">
        <v>240</v>
      </c>
      <c r="N80" s="141"/>
      <c r="O80" s="22"/>
      <c r="P80" s="22"/>
      <c r="Q80" s="22"/>
    </row>
    <row r="81" spans="1:17" ht="15" customHeight="1" x14ac:dyDescent="0.35">
      <c r="A81" s="59" t="s">
        <v>69</v>
      </c>
      <c r="B81" s="159" t="s">
        <v>70</v>
      </c>
      <c r="C81" s="151" t="s">
        <v>70</v>
      </c>
      <c r="D81" s="151" t="s">
        <v>70</v>
      </c>
      <c r="E81" s="151" t="s">
        <v>70</v>
      </c>
      <c r="F81" s="138"/>
      <c r="G81" s="76" t="s">
        <v>247</v>
      </c>
      <c r="H81" s="63">
        <f>IFERROR(IF(G81="Car",2*$G$313*F81,IF(G81="Train",2*$G$314*F81,(VLOOKUP(G81,$F$315:$G$317,2,FALSE)))),"")</f>
        <v>0</v>
      </c>
      <c r="I81" s="249"/>
      <c r="J81" s="250"/>
      <c r="K81" s="250"/>
      <c r="L81" s="251"/>
      <c r="M81" s="62">
        <f t="shared" ref="M81:M90" si="16" xml:space="preserve"> IFERROR(H81+L81, "  ")</f>
        <v>0</v>
      </c>
      <c r="N81" s="141"/>
      <c r="O81" s="22"/>
      <c r="P81" s="22"/>
      <c r="Q81" s="22"/>
    </row>
    <row r="82" spans="1:17" ht="15" customHeight="1" x14ac:dyDescent="0.35">
      <c r="A82" s="59" t="s">
        <v>71</v>
      </c>
      <c r="B82" s="88"/>
      <c r="C82" s="49"/>
      <c r="D82" s="49"/>
      <c r="E82" s="49"/>
      <c r="F82" s="137"/>
      <c r="G82" s="76" t="s">
        <v>247</v>
      </c>
      <c r="H82" s="63">
        <f t="shared" ref="H82:H90" si="17">IFERROR(IF(G82="Car",2*$G$313*F82,IF(G82="Train",2*$G$314*F82,(VLOOKUP(G82,$F$315:$G$317,2,FALSE)))),"")</f>
        <v>0</v>
      </c>
      <c r="I82" s="249"/>
      <c r="J82" s="250"/>
      <c r="K82" s="250"/>
      <c r="L82" s="251"/>
      <c r="M82" s="62">
        <f t="shared" si="16"/>
        <v>0</v>
      </c>
      <c r="N82" s="141"/>
      <c r="O82" s="22"/>
      <c r="P82" s="22"/>
      <c r="Q82" s="22"/>
    </row>
    <row r="83" spans="1:17" ht="15" customHeight="1" x14ac:dyDescent="0.35">
      <c r="A83" s="59" t="s">
        <v>72</v>
      </c>
      <c r="B83" s="88"/>
      <c r="C83" s="49"/>
      <c r="D83" s="49"/>
      <c r="E83" s="49"/>
      <c r="F83" s="137"/>
      <c r="G83" s="76" t="s">
        <v>247</v>
      </c>
      <c r="H83" s="63">
        <f t="shared" si="17"/>
        <v>0</v>
      </c>
      <c r="I83" s="249"/>
      <c r="J83" s="250"/>
      <c r="K83" s="250"/>
      <c r="L83" s="251"/>
      <c r="M83" s="62">
        <f t="shared" si="16"/>
        <v>0</v>
      </c>
      <c r="N83" s="141"/>
      <c r="O83" s="22"/>
      <c r="P83" s="22"/>
      <c r="Q83" s="22"/>
    </row>
    <row r="84" spans="1:17" ht="15" customHeight="1" x14ac:dyDescent="0.35">
      <c r="A84" s="59" t="s">
        <v>73</v>
      </c>
      <c r="B84" s="88"/>
      <c r="C84" s="49"/>
      <c r="D84" s="49"/>
      <c r="E84" s="49"/>
      <c r="F84" s="137"/>
      <c r="G84" s="76" t="s">
        <v>247</v>
      </c>
      <c r="H84" s="63">
        <f t="shared" si="17"/>
        <v>0</v>
      </c>
      <c r="I84" s="249"/>
      <c r="J84" s="250"/>
      <c r="K84" s="250"/>
      <c r="L84" s="251"/>
      <c r="M84" s="62">
        <f t="shared" si="16"/>
        <v>0</v>
      </c>
      <c r="N84" s="141"/>
      <c r="O84" s="22"/>
      <c r="P84" s="22"/>
      <c r="Q84" s="22"/>
    </row>
    <row r="85" spans="1:17" ht="15" customHeight="1" x14ac:dyDescent="0.35">
      <c r="A85" s="59" t="s">
        <v>74</v>
      </c>
      <c r="B85" s="88"/>
      <c r="C85" s="49"/>
      <c r="D85" s="49"/>
      <c r="E85" s="49"/>
      <c r="F85" s="137"/>
      <c r="G85" s="76" t="s">
        <v>247</v>
      </c>
      <c r="H85" s="63">
        <f t="shared" si="17"/>
        <v>0</v>
      </c>
      <c r="I85" s="249"/>
      <c r="J85" s="250"/>
      <c r="K85" s="250"/>
      <c r="L85" s="251"/>
      <c r="M85" s="62">
        <f t="shared" si="16"/>
        <v>0</v>
      </c>
      <c r="N85" s="141"/>
      <c r="O85" s="22"/>
      <c r="P85" s="22"/>
      <c r="Q85" s="22"/>
    </row>
    <row r="86" spans="1:17" ht="15" customHeight="1" x14ac:dyDescent="0.35">
      <c r="A86" s="59" t="s">
        <v>75</v>
      </c>
      <c r="B86" s="88"/>
      <c r="C86" s="49"/>
      <c r="D86" s="49"/>
      <c r="E86" s="49"/>
      <c r="F86" s="137"/>
      <c r="G86" s="76" t="s">
        <v>247</v>
      </c>
      <c r="H86" s="63">
        <f t="shared" si="17"/>
        <v>0</v>
      </c>
      <c r="I86" s="249"/>
      <c r="J86" s="250"/>
      <c r="K86" s="250"/>
      <c r="L86" s="251"/>
      <c r="M86" s="62">
        <f t="shared" si="16"/>
        <v>0</v>
      </c>
      <c r="N86" s="141"/>
      <c r="O86" s="22"/>
      <c r="P86" s="22"/>
      <c r="Q86" s="22"/>
    </row>
    <row r="87" spans="1:17" ht="15" customHeight="1" x14ac:dyDescent="0.35">
      <c r="A87" s="59" t="s">
        <v>76</v>
      </c>
      <c r="B87" s="88"/>
      <c r="C87" s="49"/>
      <c r="D87" s="49"/>
      <c r="E87" s="49"/>
      <c r="F87" s="137"/>
      <c r="G87" s="76" t="s">
        <v>247</v>
      </c>
      <c r="H87" s="63">
        <f t="shared" si="17"/>
        <v>0</v>
      </c>
      <c r="I87" s="249"/>
      <c r="J87" s="250"/>
      <c r="K87" s="250"/>
      <c r="L87" s="251"/>
      <c r="M87" s="62">
        <f t="shared" si="16"/>
        <v>0</v>
      </c>
      <c r="N87" s="141"/>
      <c r="O87" s="22"/>
      <c r="P87" s="22"/>
      <c r="Q87" s="22"/>
    </row>
    <row r="88" spans="1:17" ht="15" customHeight="1" x14ac:dyDescent="0.35">
      <c r="A88" s="59" t="s">
        <v>77</v>
      </c>
      <c r="B88" s="88"/>
      <c r="C88" s="49"/>
      <c r="D88" s="49"/>
      <c r="E88" s="49"/>
      <c r="F88" s="137"/>
      <c r="G88" s="76" t="s">
        <v>247</v>
      </c>
      <c r="H88" s="63">
        <f t="shared" si="17"/>
        <v>0</v>
      </c>
      <c r="I88" s="249"/>
      <c r="J88" s="250"/>
      <c r="K88" s="250"/>
      <c r="L88" s="251"/>
      <c r="M88" s="62">
        <f t="shared" si="16"/>
        <v>0</v>
      </c>
      <c r="N88" s="141"/>
      <c r="O88" s="22"/>
      <c r="P88" s="22"/>
      <c r="Q88" s="22"/>
    </row>
    <row r="89" spans="1:17" ht="15" customHeight="1" x14ac:dyDescent="0.35">
      <c r="A89" s="59" t="s">
        <v>78</v>
      </c>
      <c r="B89" s="88"/>
      <c r="C89" s="49"/>
      <c r="D89" s="49"/>
      <c r="E89" s="49"/>
      <c r="F89" s="137"/>
      <c r="G89" s="76" t="s">
        <v>247</v>
      </c>
      <c r="H89" s="63">
        <f t="shared" si="17"/>
        <v>0</v>
      </c>
      <c r="I89" s="249"/>
      <c r="J89" s="250"/>
      <c r="K89" s="250"/>
      <c r="L89" s="251"/>
      <c r="M89" s="62">
        <f t="shared" si="16"/>
        <v>0</v>
      </c>
      <c r="N89" s="141"/>
      <c r="O89" s="22"/>
      <c r="P89" s="22"/>
      <c r="Q89" s="22"/>
    </row>
    <row r="90" spans="1:17" ht="15" customHeight="1" thickBot="1" x14ac:dyDescent="0.4">
      <c r="A90" s="59">
        <v>10</v>
      </c>
      <c r="B90" s="90"/>
      <c r="C90" s="49"/>
      <c r="D90" s="49"/>
      <c r="E90" s="49"/>
      <c r="F90" s="137"/>
      <c r="G90" s="76" t="s">
        <v>247</v>
      </c>
      <c r="H90" s="63">
        <f t="shared" si="17"/>
        <v>0</v>
      </c>
      <c r="I90" s="252"/>
      <c r="J90" s="253"/>
      <c r="K90" s="253"/>
      <c r="L90" s="254"/>
      <c r="M90" s="123">
        <f t="shared" si="16"/>
        <v>0</v>
      </c>
      <c r="N90" s="141"/>
      <c r="O90" s="22"/>
      <c r="P90" s="22"/>
      <c r="Q90" s="22"/>
    </row>
    <row r="91" spans="1:17" ht="12.75" customHeight="1" thickBot="1" x14ac:dyDescent="0.45">
      <c r="A91" s="228" t="s">
        <v>248</v>
      </c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30"/>
      <c r="M91" s="122">
        <f>SUM(M81:M90)</f>
        <v>0</v>
      </c>
      <c r="N91" s="141"/>
      <c r="O91" s="22"/>
      <c r="P91" s="22"/>
      <c r="Q91" s="22"/>
    </row>
    <row r="92" spans="1:17" ht="12.75" customHeight="1" thickBot="1" x14ac:dyDescent="0.45">
      <c r="A92" s="243" t="s">
        <v>252</v>
      </c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5"/>
      <c r="M92" s="124">
        <f>M91+M78</f>
        <v>0</v>
      </c>
      <c r="N92" s="141"/>
      <c r="O92" s="22"/>
      <c r="P92" s="22"/>
      <c r="Q92" s="22"/>
    </row>
    <row r="93" spans="1:17" ht="14.25" x14ac:dyDescent="0.35">
      <c r="A93" s="22"/>
      <c r="B93" s="22"/>
      <c r="C93" s="28"/>
      <c r="D93" s="29"/>
      <c r="E93" s="29"/>
      <c r="F93" s="29"/>
      <c r="G93" s="29"/>
      <c r="H93" s="29"/>
      <c r="I93" s="29"/>
      <c r="J93" s="47"/>
      <c r="K93" s="22"/>
      <c r="L93" s="22"/>
      <c r="M93" s="78"/>
      <c r="O93" s="22"/>
      <c r="P93" s="22"/>
      <c r="Q93" s="22"/>
    </row>
    <row r="94" spans="1:17" ht="14.25" x14ac:dyDescent="0.35">
      <c r="A94" s="22"/>
      <c r="B94" s="22"/>
      <c r="C94" s="28"/>
      <c r="D94" s="29"/>
      <c r="E94" s="29"/>
      <c r="F94" s="29"/>
      <c r="G94" s="29"/>
      <c r="H94" s="29"/>
      <c r="I94" s="29"/>
      <c r="J94" s="47"/>
      <c r="K94" s="22"/>
      <c r="L94" s="22"/>
      <c r="M94" s="78"/>
      <c r="O94" s="22"/>
      <c r="P94" s="22"/>
      <c r="Q94" s="22"/>
    </row>
    <row r="95" spans="1:17" ht="14.25" x14ac:dyDescent="0.35">
      <c r="A95" s="22"/>
      <c r="B95" s="22"/>
      <c r="C95" s="28"/>
      <c r="D95" s="29"/>
      <c r="E95" s="29"/>
      <c r="F95" s="29"/>
      <c r="G95" s="29"/>
      <c r="H95" s="29"/>
      <c r="I95" s="29"/>
      <c r="J95" s="47"/>
      <c r="K95" s="22"/>
      <c r="L95" s="22"/>
      <c r="M95" s="78"/>
      <c r="O95" s="22"/>
      <c r="P95" s="22"/>
      <c r="Q95" s="22"/>
    </row>
    <row r="96" spans="1:17" ht="20.65" thickBot="1" x14ac:dyDescent="0.6">
      <c r="A96" s="234" t="str">
        <f>'Estimated Budget - Summary'!F12</f>
        <v>Partner 3</v>
      </c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O96" s="22"/>
      <c r="P96" s="22"/>
      <c r="Q96" s="22"/>
    </row>
    <row r="97" spans="1:17" ht="78" x14ac:dyDescent="0.35">
      <c r="A97" s="48" t="s">
        <v>62</v>
      </c>
      <c r="B97" s="89" t="s">
        <v>253</v>
      </c>
      <c r="C97" s="53" t="s">
        <v>235</v>
      </c>
      <c r="D97" s="56" t="s">
        <v>236</v>
      </c>
      <c r="E97" s="56" t="s">
        <v>237</v>
      </c>
      <c r="F97" s="56" t="s">
        <v>238</v>
      </c>
      <c r="G97" s="56" t="s">
        <v>239</v>
      </c>
      <c r="H97" s="57" t="s">
        <v>240</v>
      </c>
      <c r="I97" s="55" t="s">
        <v>241</v>
      </c>
      <c r="J97" s="56" t="s">
        <v>321</v>
      </c>
      <c r="K97" s="67" t="s">
        <v>242</v>
      </c>
      <c r="L97" s="68" t="s">
        <v>243</v>
      </c>
      <c r="M97" s="69" t="s">
        <v>244</v>
      </c>
      <c r="N97" s="141"/>
      <c r="O97" s="22"/>
      <c r="P97" s="22"/>
      <c r="Q97" s="22"/>
    </row>
    <row r="98" spans="1:17" ht="20.65" x14ac:dyDescent="0.6">
      <c r="A98" s="240" t="s">
        <v>245</v>
      </c>
      <c r="B98" s="241"/>
      <c r="C98" s="241"/>
      <c r="D98" s="241"/>
      <c r="E98" s="241"/>
      <c r="F98" s="241"/>
      <c r="G98" s="241"/>
      <c r="H98" s="241"/>
      <c r="I98" s="241"/>
      <c r="J98" s="241"/>
      <c r="K98" s="241"/>
      <c r="L98" s="241"/>
      <c r="M98" s="242"/>
      <c r="N98" s="141"/>
      <c r="O98" s="22"/>
      <c r="P98" s="22"/>
      <c r="Q98" s="22"/>
    </row>
    <row r="99" spans="1:17" ht="15" customHeight="1" x14ac:dyDescent="0.35">
      <c r="A99" s="59" t="s">
        <v>69</v>
      </c>
      <c r="B99" s="159" t="s">
        <v>70</v>
      </c>
      <c r="C99" s="151" t="s">
        <v>70</v>
      </c>
      <c r="D99" s="151" t="s">
        <v>70</v>
      </c>
      <c r="E99" s="151" t="s">
        <v>70</v>
      </c>
      <c r="F99" s="137"/>
      <c r="G99" s="76" t="s">
        <v>247</v>
      </c>
      <c r="H99" s="63">
        <f>IFERROR(IF(G99="Car",2*$G$313*F99,IF(G99="Train",2*$G$314*F99,(VLOOKUP(G99,$F$315:$G$317,2,FALSE)))),"")</f>
        <v>0</v>
      </c>
      <c r="I99" s="58"/>
      <c r="J99" s="153" t="s">
        <v>246</v>
      </c>
      <c r="K99" s="77" t="str">
        <f>IF(AND(I99="",J99=""),"",IFERROR(VLOOKUP(I99,$D$320:$E$350,2,FALSE),"  "))</f>
        <v xml:space="preserve">  </v>
      </c>
      <c r="L99" s="61" t="str">
        <f>IFERROR(J99*K99, "0")</f>
        <v>0</v>
      </c>
      <c r="M99" s="62">
        <f xml:space="preserve"> IFERROR(H99+L99, "  ")</f>
        <v>0</v>
      </c>
      <c r="N99" s="141"/>
      <c r="O99" s="22"/>
      <c r="P99" s="22"/>
      <c r="Q99" s="22"/>
    </row>
    <row r="100" spans="1:17" ht="15" customHeight="1" x14ac:dyDescent="0.35">
      <c r="A100" s="59" t="s">
        <v>71</v>
      </c>
      <c r="B100" s="88"/>
      <c r="C100" s="54"/>
      <c r="D100" s="49"/>
      <c r="E100" s="49"/>
      <c r="F100" s="137"/>
      <c r="G100" s="76" t="s">
        <v>247</v>
      </c>
      <c r="H100" s="63">
        <f t="shared" ref="H100:H108" si="18">IFERROR(IF(G100="Car",2*$G$313*F100,IF(G100="Train",2*$G$314*F100,(VLOOKUP(G100,$F$315:$G$317,2,FALSE)))),"")</f>
        <v>0</v>
      </c>
      <c r="I100" s="58"/>
      <c r="J100" s="130"/>
      <c r="K100" s="77" t="str">
        <f t="shared" ref="K100:K108" si="19">IF(AND(I100="",J100=""),"",IFERROR(VLOOKUP(I100,$D$320:$E$350,2,FALSE),"  "))</f>
        <v/>
      </c>
      <c r="L100" s="61" t="str">
        <f t="shared" ref="L100:L108" si="20">IFERROR(J100*K100, "0")</f>
        <v>0</v>
      </c>
      <c r="M100" s="62">
        <f t="shared" ref="M100:M108" si="21" xml:space="preserve"> IFERROR(H100+L100, "  ")</f>
        <v>0</v>
      </c>
      <c r="N100" s="141"/>
      <c r="O100" s="22"/>
      <c r="P100" s="22"/>
      <c r="Q100" s="22"/>
    </row>
    <row r="101" spans="1:17" ht="15" customHeight="1" x14ac:dyDescent="0.35">
      <c r="A101" s="59" t="s">
        <v>72</v>
      </c>
      <c r="B101" s="88"/>
      <c r="C101" s="54"/>
      <c r="D101" s="49"/>
      <c r="E101" s="49"/>
      <c r="F101" s="137"/>
      <c r="G101" s="76" t="s">
        <v>247</v>
      </c>
      <c r="H101" s="63">
        <f t="shared" si="18"/>
        <v>0</v>
      </c>
      <c r="I101" s="58"/>
      <c r="J101" s="130"/>
      <c r="K101" s="77" t="str">
        <f t="shared" si="19"/>
        <v/>
      </c>
      <c r="L101" s="61" t="str">
        <f t="shared" si="20"/>
        <v>0</v>
      </c>
      <c r="M101" s="62">
        <f t="shared" si="21"/>
        <v>0</v>
      </c>
      <c r="N101" s="141"/>
      <c r="O101" s="22"/>
      <c r="P101" s="22"/>
      <c r="Q101" s="22"/>
    </row>
    <row r="102" spans="1:17" ht="15" customHeight="1" x14ac:dyDescent="0.35">
      <c r="A102" s="59" t="s">
        <v>73</v>
      </c>
      <c r="B102" s="88"/>
      <c r="C102" s="54"/>
      <c r="D102" s="49"/>
      <c r="E102" s="49"/>
      <c r="F102" s="137"/>
      <c r="G102" s="76" t="s">
        <v>247</v>
      </c>
      <c r="H102" s="63">
        <f t="shared" si="18"/>
        <v>0</v>
      </c>
      <c r="I102" s="58"/>
      <c r="J102" s="130"/>
      <c r="K102" s="77" t="str">
        <f t="shared" si="19"/>
        <v/>
      </c>
      <c r="L102" s="61" t="str">
        <f t="shared" si="20"/>
        <v>0</v>
      </c>
      <c r="M102" s="62">
        <f t="shared" si="21"/>
        <v>0</v>
      </c>
      <c r="N102" s="141"/>
      <c r="O102" s="22"/>
      <c r="P102" s="22"/>
      <c r="Q102" s="22"/>
    </row>
    <row r="103" spans="1:17" ht="15" customHeight="1" x14ac:dyDescent="0.35">
      <c r="A103" s="59" t="s">
        <v>74</v>
      </c>
      <c r="B103" s="88"/>
      <c r="C103" s="54"/>
      <c r="D103" s="49"/>
      <c r="E103" s="49"/>
      <c r="F103" s="137"/>
      <c r="G103" s="76" t="s">
        <v>247</v>
      </c>
      <c r="H103" s="63">
        <f t="shared" si="18"/>
        <v>0</v>
      </c>
      <c r="I103" s="58"/>
      <c r="J103" s="130"/>
      <c r="K103" s="77" t="str">
        <f t="shared" si="19"/>
        <v/>
      </c>
      <c r="L103" s="61" t="str">
        <f t="shared" si="20"/>
        <v>0</v>
      </c>
      <c r="M103" s="62">
        <f t="shared" si="21"/>
        <v>0</v>
      </c>
      <c r="N103" s="141"/>
      <c r="O103" s="22"/>
      <c r="P103" s="22"/>
      <c r="Q103" s="22"/>
    </row>
    <row r="104" spans="1:17" ht="15" customHeight="1" x14ac:dyDescent="0.35">
      <c r="A104" s="59" t="s">
        <v>75</v>
      </c>
      <c r="B104" s="88"/>
      <c r="C104" s="54"/>
      <c r="D104" s="49"/>
      <c r="E104" s="49"/>
      <c r="F104" s="137"/>
      <c r="G104" s="76" t="s">
        <v>247</v>
      </c>
      <c r="H104" s="63">
        <f t="shared" si="18"/>
        <v>0</v>
      </c>
      <c r="I104" s="58"/>
      <c r="J104" s="130"/>
      <c r="K104" s="77" t="str">
        <f t="shared" si="19"/>
        <v/>
      </c>
      <c r="L104" s="61" t="str">
        <f t="shared" si="20"/>
        <v>0</v>
      </c>
      <c r="M104" s="62">
        <f t="shared" si="21"/>
        <v>0</v>
      </c>
      <c r="N104" s="141"/>
      <c r="O104" s="22"/>
      <c r="P104" s="22"/>
      <c r="Q104" s="22"/>
    </row>
    <row r="105" spans="1:17" ht="15" customHeight="1" x14ac:dyDescent="0.35">
      <c r="A105" s="59" t="s">
        <v>76</v>
      </c>
      <c r="B105" s="88"/>
      <c r="C105" s="54"/>
      <c r="D105" s="49"/>
      <c r="E105" s="49"/>
      <c r="F105" s="137"/>
      <c r="G105" s="76" t="s">
        <v>247</v>
      </c>
      <c r="H105" s="63">
        <f t="shared" si="18"/>
        <v>0</v>
      </c>
      <c r="I105" s="58"/>
      <c r="J105" s="130"/>
      <c r="K105" s="77" t="str">
        <f t="shared" si="19"/>
        <v/>
      </c>
      <c r="L105" s="61" t="str">
        <f t="shared" si="20"/>
        <v>0</v>
      </c>
      <c r="M105" s="62">
        <f t="shared" si="21"/>
        <v>0</v>
      </c>
      <c r="N105" s="141"/>
      <c r="O105" s="22"/>
      <c r="P105" s="22"/>
      <c r="Q105" s="22"/>
    </row>
    <row r="106" spans="1:17" ht="15" customHeight="1" x14ac:dyDescent="0.35">
      <c r="A106" s="59" t="s">
        <v>77</v>
      </c>
      <c r="B106" s="88"/>
      <c r="C106" s="54"/>
      <c r="D106" s="49"/>
      <c r="E106" s="49"/>
      <c r="F106" s="137"/>
      <c r="G106" s="76" t="s">
        <v>247</v>
      </c>
      <c r="H106" s="63">
        <f t="shared" si="18"/>
        <v>0</v>
      </c>
      <c r="I106" s="58"/>
      <c r="J106" s="130"/>
      <c r="K106" s="77" t="str">
        <f t="shared" si="19"/>
        <v/>
      </c>
      <c r="L106" s="61" t="str">
        <f t="shared" si="20"/>
        <v>0</v>
      </c>
      <c r="M106" s="62">
        <f t="shared" si="21"/>
        <v>0</v>
      </c>
      <c r="N106" s="141"/>
      <c r="O106" s="22"/>
      <c r="P106" s="22"/>
      <c r="Q106" s="22"/>
    </row>
    <row r="107" spans="1:17" ht="15" customHeight="1" x14ac:dyDescent="0.35">
      <c r="A107" s="59" t="s">
        <v>78</v>
      </c>
      <c r="B107" s="88"/>
      <c r="C107" s="54"/>
      <c r="D107" s="49"/>
      <c r="E107" s="49"/>
      <c r="F107" s="137"/>
      <c r="G107" s="76" t="s">
        <v>247</v>
      </c>
      <c r="H107" s="63">
        <f t="shared" si="18"/>
        <v>0</v>
      </c>
      <c r="I107" s="58"/>
      <c r="J107" s="130"/>
      <c r="K107" s="77" t="str">
        <f t="shared" si="19"/>
        <v/>
      </c>
      <c r="L107" s="61" t="str">
        <f t="shared" si="20"/>
        <v>0</v>
      </c>
      <c r="M107" s="62">
        <f t="shared" si="21"/>
        <v>0</v>
      </c>
      <c r="N107" s="141"/>
      <c r="O107" s="22"/>
      <c r="P107" s="22"/>
      <c r="Q107" s="22"/>
    </row>
    <row r="108" spans="1:17" ht="15" customHeight="1" thickBot="1" x14ac:dyDescent="0.4">
      <c r="A108" s="59" t="s">
        <v>79</v>
      </c>
      <c r="B108" s="90"/>
      <c r="C108" s="54"/>
      <c r="D108" s="49"/>
      <c r="E108" s="49"/>
      <c r="F108" s="137"/>
      <c r="G108" s="76" t="s">
        <v>247</v>
      </c>
      <c r="H108" s="63">
        <f t="shared" si="18"/>
        <v>0</v>
      </c>
      <c r="I108" s="58"/>
      <c r="J108" s="130"/>
      <c r="K108" s="77" t="str">
        <f t="shared" si="19"/>
        <v/>
      </c>
      <c r="L108" s="61" t="str">
        <f t="shared" si="20"/>
        <v>0</v>
      </c>
      <c r="M108" s="62">
        <f t="shared" si="21"/>
        <v>0</v>
      </c>
      <c r="N108" s="141"/>
      <c r="O108" s="22"/>
      <c r="P108" s="22"/>
      <c r="Q108" s="22"/>
    </row>
    <row r="109" spans="1:17" ht="12.75" customHeight="1" thickBot="1" x14ac:dyDescent="0.45">
      <c r="A109" s="228" t="s">
        <v>248</v>
      </c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30"/>
      <c r="M109" s="122">
        <f>SUM(M99:M108)</f>
        <v>0</v>
      </c>
      <c r="N109" s="141"/>
      <c r="O109" s="22"/>
      <c r="P109" s="22"/>
      <c r="Q109" s="22"/>
    </row>
    <row r="110" spans="1:17" ht="21" thickBot="1" x14ac:dyDescent="0.65">
      <c r="A110" s="240" t="s">
        <v>249</v>
      </c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2"/>
      <c r="N110" s="141"/>
      <c r="O110" s="22"/>
      <c r="P110" s="22"/>
      <c r="Q110" s="22"/>
    </row>
    <row r="111" spans="1:17" ht="78" x14ac:dyDescent="0.35">
      <c r="A111" s="48" t="s">
        <v>62</v>
      </c>
      <c r="B111" s="89" t="s">
        <v>254</v>
      </c>
      <c r="C111" s="53" t="s">
        <v>250</v>
      </c>
      <c r="D111" s="56" t="s">
        <v>236</v>
      </c>
      <c r="E111" s="56" t="s">
        <v>237</v>
      </c>
      <c r="F111" s="56" t="s">
        <v>238</v>
      </c>
      <c r="G111" s="56" t="s">
        <v>239</v>
      </c>
      <c r="H111" s="70" t="s">
        <v>240</v>
      </c>
      <c r="I111" s="246" t="s">
        <v>251</v>
      </c>
      <c r="J111" s="247"/>
      <c r="K111" s="247"/>
      <c r="L111" s="248"/>
      <c r="M111" s="57" t="s">
        <v>240</v>
      </c>
      <c r="N111" s="141"/>
      <c r="O111" s="22"/>
      <c r="P111" s="22"/>
      <c r="Q111" s="22"/>
    </row>
    <row r="112" spans="1:17" ht="15" customHeight="1" x14ac:dyDescent="0.35">
      <c r="A112" s="59" t="s">
        <v>69</v>
      </c>
      <c r="B112" s="159" t="s">
        <v>70</v>
      </c>
      <c r="C112" s="151" t="s">
        <v>70</v>
      </c>
      <c r="D112" s="151" t="s">
        <v>70</v>
      </c>
      <c r="E112" s="151" t="s">
        <v>70</v>
      </c>
      <c r="F112" s="138"/>
      <c r="G112" s="76" t="s">
        <v>247</v>
      </c>
      <c r="H112" s="63">
        <f>IFERROR(IF(G112="Car",2*$G$313*F112,IF(G112="Train",2*$G$314*F112,(VLOOKUP(G112,$F$315:$G$317,2,FALSE)))),"")</f>
        <v>0</v>
      </c>
      <c r="I112" s="249"/>
      <c r="J112" s="250"/>
      <c r="K112" s="250"/>
      <c r="L112" s="251"/>
      <c r="M112" s="62">
        <f t="shared" ref="M112:M121" si="22" xml:space="preserve"> IFERROR(H112+L112, "  ")</f>
        <v>0</v>
      </c>
      <c r="N112" s="141"/>
      <c r="O112" s="22"/>
      <c r="P112" s="22"/>
      <c r="Q112" s="22"/>
    </row>
    <row r="113" spans="1:17" ht="15" customHeight="1" x14ac:dyDescent="0.35">
      <c r="A113" s="59" t="s">
        <v>71</v>
      </c>
      <c r="B113" s="159"/>
      <c r="C113" s="163"/>
      <c r="D113" s="163"/>
      <c r="E113" s="163"/>
      <c r="F113" s="137"/>
      <c r="G113" s="76" t="s">
        <v>247</v>
      </c>
      <c r="H113" s="63">
        <f t="shared" ref="H113:H121" si="23">IFERROR(IF(G113="Car",2*$G$313*F113,IF(G113="Train",2*$G$314*F113,(VLOOKUP(G113,$F$315:$G$317,2,FALSE)))),"")</f>
        <v>0</v>
      </c>
      <c r="I113" s="249"/>
      <c r="J113" s="250"/>
      <c r="K113" s="250"/>
      <c r="L113" s="251"/>
      <c r="M113" s="62">
        <f t="shared" si="22"/>
        <v>0</v>
      </c>
      <c r="N113" s="141"/>
      <c r="O113" s="22"/>
      <c r="P113" s="22"/>
      <c r="Q113" s="22"/>
    </row>
    <row r="114" spans="1:17" ht="15" customHeight="1" x14ac:dyDescent="0.35">
      <c r="A114" s="59" t="s">
        <v>72</v>
      </c>
      <c r="B114" s="88"/>
      <c r="C114" s="49"/>
      <c r="D114" s="49"/>
      <c r="E114" s="49"/>
      <c r="F114" s="137"/>
      <c r="G114" s="76" t="s">
        <v>247</v>
      </c>
      <c r="H114" s="63">
        <f t="shared" si="23"/>
        <v>0</v>
      </c>
      <c r="I114" s="249"/>
      <c r="J114" s="250"/>
      <c r="K114" s="250"/>
      <c r="L114" s="251"/>
      <c r="M114" s="62">
        <f t="shared" si="22"/>
        <v>0</v>
      </c>
      <c r="N114" s="141"/>
      <c r="O114" s="22"/>
      <c r="P114" s="22"/>
      <c r="Q114" s="22"/>
    </row>
    <row r="115" spans="1:17" ht="15" customHeight="1" x14ac:dyDescent="0.35">
      <c r="A115" s="59" t="s">
        <v>73</v>
      </c>
      <c r="B115" s="88"/>
      <c r="C115" s="49"/>
      <c r="D115" s="49"/>
      <c r="E115" s="49"/>
      <c r="F115" s="137"/>
      <c r="G115" s="76" t="s">
        <v>247</v>
      </c>
      <c r="H115" s="63">
        <f t="shared" si="23"/>
        <v>0</v>
      </c>
      <c r="I115" s="249"/>
      <c r="J115" s="250"/>
      <c r="K115" s="250"/>
      <c r="L115" s="251"/>
      <c r="M115" s="62">
        <f t="shared" si="22"/>
        <v>0</v>
      </c>
      <c r="N115" s="141"/>
      <c r="O115" s="22"/>
      <c r="P115" s="22"/>
      <c r="Q115" s="22"/>
    </row>
    <row r="116" spans="1:17" ht="15" customHeight="1" x14ac:dyDescent="0.35">
      <c r="A116" s="59" t="s">
        <v>74</v>
      </c>
      <c r="B116" s="88"/>
      <c r="C116" s="49"/>
      <c r="D116" s="49"/>
      <c r="E116" s="49"/>
      <c r="F116" s="137"/>
      <c r="G116" s="76" t="s">
        <v>247</v>
      </c>
      <c r="H116" s="63">
        <f t="shared" si="23"/>
        <v>0</v>
      </c>
      <c r="I116" s="249"/>
      <c r="J116" s="250"/>
      <c r="K116" s="250"/>
      <c r="L116" s="251"/>
      <c r="M116" s="62">
        <f t="shared" si="22"/>
        <v>0</v>
      </c>
      <c r="N116" s="141"/>
      <c r="O116" s="22"/>
      <c r="P116" s="22"/>
      <c r="Q116" s="22"/>
    </row>
    <row r="117" spans="1:17" ht="15" customHeight="1" x14ac:dyDescent="0.35">
      <c r="A117" s="59" t="s">
        <v>75</v>
      </c>
      <c r="B117" s="88"/>
      <c r="C117" s="49"/>
      <c r="D117" s="49"/>
      <c r="E117" s="49"/>
      <c r="F117" s="137"/>
      <c r="G117" s="76" t="s">
        <v>247</v>
      </c>
      <c r="H117" s="63">
        <f t="shared" si="23"/>
        <v>0</v>
      </c>
      <c r="I117" s="249"/>
      <c r="J117" s="250"/>
      <c r="K117" s="250"/>
      <c r="L117" s="251"/>
      <c r="M117" s="62">
        <f t="shared" si="22"/>
        <v>0</v>
      </c>
      <c r="N117" s="141"/>
      <c r="O117" s="22"/>
      <c r="P117" s="22"/>
      <c r="Q117" s="22"/>
    </row>
    <row r="118" spans="1:17" ht="15" customHeight="1" x14ac:dyDescent="0.35">
      <c r="A118" s="59" t="s">
        <v>76</v>
      </c>
      <c r="B118" s="88"/>
      <c r="C118" s="49"/>
      <c r="D118" s="49"/>
      <c r="E118" s="49"/>
      <c r="F118" s="137"/>
      <c r="G118" s="76" t="s">
        <v>247</v>
      </c>
      <c r="H118" s="63">
        <f t="shared" si="23"/>
        <v>0</v>
      </c>
      <c r="I118" s="249"/>
      <c r="J118" s="250"/>
      <c r="K118" s="250"/>
      <c r="L118" s="251"/>
      <c r="M118" s="62">
        <f t="shared" si="22"/>
        <v>0</v>
      </c>
      <c r="N118" s="141"/>
      <c r="O118" s="22"/>
      <c r="P118" s="22"/>
      <c r="Q118" s="22"/>
    </row>
    <row r="119" spans="1:17" ht="15" customHeight="1" x14ac:dyDescent="0.35">
      <c r="A119" s="59" t="s">
        <v>77</v>
      </c>
      <c r="B119" s="88"/>
      <c r="C119" s="49"/>
      <c r="D119" s="49"/>
      <c r="E119" s="49"/>
      <c r="F119" s="137"/>
      <c r="G119" s="76" t="s">
        <v>247</v>
      </c>
      <c r="H119" s="63">
        <f t="shared" si="23"/>
        <v>0</v>
      </c>
      <c r="I119" s="249"/>
      <c r="J119" s="250"/>
      <c r="K119" s="250"/>
      <c r="L119" s="251"/>
      <c r="M119" s="62">
        <f t="shared" si="22"/>
        <v>0</v>
      </c>
      <c r="N119" s="141"/>
      <c r="O119" s="22"/>
      <c r="P119" s="22"/>
      <c r="Q119" s="22"/>
    </row>
    <row r="120" spans="1:17" ht="15" customHeight="1" x14ac:dyDescent="0.35">
      <c r="A120" s="59" t="s">
        <v>78</v>
      </c>
      <c r="B120" s="88"/>
      <c r="C120" s="49"/>
      <c r="D120" s="49"/>
      <c r="E120" s="49"/>
      <c r="F120" s="137"/>
      <c r="G120" s="76" t="s">
        <v>247</v>
      </c>
      <c r="H120" s="63">
        <f t="shared" si="23"/>
        <v>0</v>
      </c>
      <c r="I120" s="249"/>
      <c r="J120" s="250"/>
      <c r="K120" s="250"/>
      <c r="L120" s="251"/>
      <c r="M120" s="62">
        <f t="shared" si="22"/>
        <v>0</v>
      </c>
      <c r="N120" s="141"/>
      <c r="O120" s="22"/>
      <c r="P120" s="22"/>
      <c r="Q120" s="22"/>
    </row>
    <row r="121" spans="1:17" ht="15" customHeight="1" thickBot="1" x14ac:dyDescent="0.4">
      <c r="A121" s="59">
        <v>10</v>
      </c>
      <c r="B121" s="90"/>
      <c r="C121" s="49"/>
      <c r="D121" s="49"/>
      <c r="E121" s="49"/>
      <c r="F121" s="137"/>
      <c r="G121" s="76" t="s">
        <v>247</v>
      </c>
      <c r="H121" s="63">
        <f t="shared" si="23"/>
        <v>0</v>
      </c>
      <c r="I121" s="252"/>
      <c r="J121" s="253"/>
      <c r="K121" s="253"/>
      <c r="L121" s="254"/>
      <c r="M121" s="123">
        <f t="shared" si="22"/>
        <v>0</v>
      </c>
      <c r="N121" s="141"/>
      <c r="O121" s="22"/>
      <c r="P121" s="22"/>
      <c r="Q121" s="22"/>
    </row>
    <row r="122" spans="1:17" ht="12.75" customHeight="1" thickBot="1" x14ac:dyDescent="0.45">
      <c r="A122" s="228" t="s">
        <v>248</v>
      </c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30"/>
      <c r="M122" s="122">
        <f>SUM(M112:M121)</f>
        <v>0</v>
      </c>
      <c r="N122" s="141"/>
      <c r="O122" s="22"/>
      <c r="P122" s="22"/>
      <c r="Q122" s="22"/>
    </row>
    <row r="123" spans="1:17" ht="12.75" customHeight="1" thickBot="1" x14ac:dyDescent="0.45">
      <c r="A123" s="243" t="s">
        <v>252</v>
      </c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5"/>
      <c r="M123" s="124">
        <f>M122+M109</f>
        <v>0</v>
      </c>
      <c r="N123" s="141"/>
      <c r="O123" s="22"/>
      <c r="P123" s="22"/>
      <c r="Q123" s="22"/>
    </row>
    <row r="124" spans="1:17" ht="14.25" x14ac:dyDescent="0.35">
      <c r="A124" s="22"/>
      <c r="B124" s="22"/>
      <c r="C124" s="28"/>
      <c r="D124" s="29"/>
      <c r="E124" s="29"/>
      <c r="F124" s="29"/>
      <c r="G124" s="29"/>
      <c r="H124" s="29"/>
      <c r="I124" s="29"/>
      <c r="J124" s="47"/>
      <c r="K124" s="22"/>
      <c r="L124" s="22"/>
      <c r="M124" s="78"/>
      <c r="O124" s="22"/>
      <c r="P124" s="22"/>
      <c r="Q124" s="22"/>
    </row>
    <row r="125" spans="1:17" ht="14.25" x14ac:dyDescent="0.35">
      <c r="A125" s="22"/>
      <c r="B125" s="22"/>
      <c r="C125" s="28"/>
      <c r="D125" s="29"/>
      <c r="E125" s="29"/>
      <c r="F125" s="29"/>
      <c r="G125" s="29"/>
      <c r="H125" s="29"/>
      <c r="I125" s="29"/>
      <c r="J125" s="47"/>
      <c r="K125" s="22"/>
      <c r="L125" s="22"/>
      <c r="M125" s="78"/>
      <c r="O125" s="22"/>
      <c r="P125" s="22"/>
      <c r="Q125" s="22"/>
    </row>
    <row r="126" spans="1:17" ht="14.25" x14ac:dyDescent="0.35">
      <c r="A126" s="22"/>
      <c r="B126" s="22"/>
      <c r="C126" s="28"/>
      <c r="D126" s="29"/>
      <c r="E126" s="29"/>
      <c r="F126" s="29"/>
      <c r="G126" s="29"/>
      <c r="H126" s="29"/>
      <c r="I126" s="29"/>
      <c r="J126" s="47"/>
      <c r="K126" s="22"/>
      <c r="L126" s="22"/>
      <c r="M126" s="78"/>
      <c r="O126" s="22"/>
      <c r="P126" s="22"/>
      <c r="Q126" s="22"/>
    </row>
    <row r="127" spans="1:17" ht="20.65" thickBot="1" x14ac:dyDescent="0.6">
      <c r="A127" s="234" t="str">
        <f>'Estimated Budget - Summary'!G12</f>
        <v>Partner 4</v>
      </c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O127" s="22"/>
      <c r="P127" s="22"/>
      <c r="Q127" s="22"/>
    </row>
    <row r="128" spans="1:17" ht="78" x14ac:dyDescent="0.35">
      <c r="A128" s="48" t="s">
        <v>62</v>
      </c>
      <c r="B128" s="89" t="s">
        <v>253</v>
      </c>
      <c r="C128" s="53" t="s">
        <v>235</v>
      </c>
      <c r="D128" s="56" t="s">
        <v>236</v>
      </c>
      <c r="E128" s="56" t="s">
        <v>237</v>
      </c>
      <c r="F128" s="56" t="s">
        <v>238</v>
      </c>
      <c r="G128" s="56" t="s">
        <v>239</v>
      </c>
      <c r="H128" s="57" t="s">
        <v>240</v>
      </c>
      <c r="I128" s="55" t="s">
        <v>241</v>
      </c>
      <c r="J128" s="56" t="s">
        <v>321</v>
      </c>
      <c r="K128" s="67" t="s">
        <v>242</v>
      </c>
      <c r="L128" s="68" t="s">
        <v>243</v>
      </c>
      <c r="M128" s="69" t="s">
        <v>244</v>
      </c>
      <c r="N128" s="141"/>
      <c r="O128" s="22"/>
      <c r="P128" s="22"/>
      <c r="Q128" s="22"/>
    </row>
    <row r="129" spans="1:17" ht="20.65" x14ac:dyDescent="0.6">
      <c r="A129" s="240" t="s">
        <v>245</v>
      </c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2"/>
      <c r="N129" s="141"/>
      <c r="O129" s="22"/>
      <c r="P129" s="22"/>
      <c r="Q129" s="22"/>
    </row>
    <row r="130" spans="1:17" ht="15" customHeight="1" x14ac:dyDescent="0.35">
      <c r="A130" s="59" t="s">
        <v>69</v>
      </c>
      <c r="B130" s="159" t="s">
        <v>70</v>
      </c>
      <c r="C130" s="151" t="s">
        <v>70</v>
      </c>
      <c r="D130" s="151" t="s">
        <v>70</v>
      </c>
      <c r="E130" s="151" t="s">
        <v>70</v>
      </c>
      <c r="F130" s="137"/>
      <c r="G130" s="76" t="s">
        <v>247</v>
      </c>
      <c r="H130" s="63">
        <f>IFERROR(IF(G130="Car",2*$G$313*F130,IF(G130="Train",2*$G$314*F130,(VLOOKUP(G130,$F$315:$G$317,2,FALSE)))),"")</f>
        <v>0</v>
      </c>
      <c r="I130" s="58"/>
      <c r="J130" s="153" t="s">
        <v>246</v>
      </c>
      <c r="K130" s="77" t="str">
        <f>IF(AND(I130="",J130=""),"",IFERROR(VLOOKUP(I130,$D$320:$E$350,2,FALSE),"  "))</f>
        <v xml:space="preserve">  </v>
      </c>
      <c r="L130" s="61" t="str">
        <f>IFERROR(J130*K130, "0")</f>
        <v>0</v>
      </c>
      <c r="M130" s="62">
        <f xml:space="preserve"> IFERROR(H130+L130, "  ")</f>
        <v>0</v>
      </c>
      <c r="N130" s="141"/>
      <c r="O130" s="22"/>
      <c r="P130" s="22"/>
      <c r="Q130" s="22"/>
    </row>
    <row r="131" spans="1:17" ht="15" customHeight="1" x14ac:dyDescent="0.35">
      <c r="A131" s="59" t="s">
        <v>71</v>
      </c>
      <c r="B131" s="88"/>
      <c r="C131" s="54"/>
      <c r="D131" s="49"/>
      <c r="E131" s="49"/>
      <c r="F131" s="137"/>
      <c r="G131" s="76" t="s">
        <v>247</v>
      </c>
      <c r="H131" s="63">
        <f t="shared" ref="H131:H139" si="24">IFERROR(IF(G131="Car",2*$G$313*F131,IF(G131="Train",2*$G$314*F131,(VLOOKUP(G131,$F$315:$G$317,2,FALSE)))),"")</f>
        <v>0</v>
      </c>
      <c r="I131" s="58"/>
      <c r="J131" s="130"/>
      <c r="K131" s="77" t="str">
        <f t="shared" ref="K131:K139" si="25">IF(AND(I131="",J131=""),"",IFERROR(VLOOKUP(I131,$D$320:$E$350,2,FALSE),"  "))</f>
        <v/>
      </c>
      <c r="L131" s="61" t="str">
        <f t="shared" ref="L131:L139" si="26">IFERROR(J131*K131, "0")</f>
        <v>0</v>
      </c>
      <c r="M131" s="62">
        <f t="shared" ref="M131:M139" si="27" xml:space="preserve"> IFERROR(H131+L131, "  ")</f>
        <v>0</v>
      </c>
      <c r="N131" s="141"/>
      <c r="O131" s="22"/>
      <c r="P131" s="22"/>
      <c r="Q131" s="22"/>
    </row>
    <row r="132" spans="1:17" ht="15" customHeight="1" x14ac:dyDescent="0.35">
      <c r="A132" s="59" t="s">
        <v>72</v>
      </c>
      <c r="B132" s="88"/>
      <c r="C132" s="54"/>
      <c r="D132" s="49"/>
      <c r="E132" s="49"/>
      <c r="F132" s="137"/>
      <c r="G132" s="76" t="s">
        <v>247</v>
      </c>
      <c r="H132" s="63">
        <f t="shared" si="24"/>
        <v>0</v>
      </c>
      <c r="I132" s="58"/>
      <c r="J132" s="130"/>
      <c r="K132" s="77" t="str">
        <f t="shared" si="25"/>
        <v/>
      </c>
      <c r="L132" s="61" t="str">
        <f t="shared" si="26"/>
        <v>0</v>
      </c>
      <c r="M132" s="62">
        <f t="shared" si="27"/>
        <v>0</v>
      </c>
      <c r="N132" s="141"/>
      <c r="O132" s="22"/>
      <c r="P132" s="22"/>
      <c r="Q132" s="22"/>
    </row>
    <row r="133" spans="1:17" ht="15" customHeight="1" x14ac:dyDescent="0.35">
      <c r="A133" s="59" t="s">
        <v>73</v>
      </c>
      <c r="B133" s="88"/>
      <c r="C133" s="54"/>
      <c r="D133" s="49"/>
      <c r="E133" s="49"/>
      <c r="F133" s="137"/>
      <c r="G133" s="76" t="s">
        <v>247</v>
      </c>
      <c r="H133" s="63">
        <f t="shared" si="24"/>
        <v>0</v>
      </c>
      <c r="I133" s="58"/>
      <c r="J133" s="130"/>
      <c r="K133" s="77" t="str">
        <f t="shared" si="25"/>
        <v/>
      </c>
      <c r="L133" s="61" t="str">
        <f t="shared" si="26"/>
        <v>0</v>
      </c>
      <c r="M133" s="62">
        <f t="shared" si="27"/>
        <v>0</v>
      </c>
      <c r="N133" s="141"/>
      <c r="O133" s="22"/>
      <c r="P133" s="22"/>
      <c r="Q133" s="22"/>
    </row>
    <row r="134" spans="1:17" ht="15" customHeight="1" x14ac:dyDescent="0.35">
      <c r="A134" s="59" t="s">
        <v>74</v>
      </c>
      <c r="B134" s="88"/>
      <c r="C134" s="54"/>
      <c r="D134" s="49"/>
      <c r="E134" s="49"/>
      <c r="F134" s="137"/>
      <c r="G134" s="76" t="s">
        <v>247</v>
      </c>
      <c r="H134" s="63">
        <f t="shared" si="24"/>
        <v>0</v>
      </c>
      <c r="I134" s="58"/>
      <c r="J134" s="130"/>
      <c r="K134" s="77" t="str">
        <f t="shared" si="25"/>
        <v/>
      </c>
      <c r="L134" s="61" t="str">
        <f t="shared" si="26"/>
        <v>0</v>
      </c>
      <c r="M134" s="62">
        <f t="shared" si="27"/>
        <v>0</v>
      </c>
      <c r="N134" s="141"/>
      <c r="O134" s="22"/>
      <c r="P134" s="22"/>
      <c r="Q134" s="22"/>
    </row>
    <row r="135" spans="1:17" ht="15" customHeight="1" x14ac:dyDescent="0.35">
      <c r="A135" s="59" t="s">
        <v>75</v>
      </c>
      <c r="B135" s="88"/>
      <c r="C135" s="54"/>
      <c r="D135" s="49"/>
      <c r="E135" s="49"/>
      <c r="F135" s="137"/>
      <c r="G135" s="76" t="s">
        <v>247</v>
      </c>
      <c r="H135" s="63">
        <f t="shared" si="24"/>
        <v>0</v>
      </c>
      <c r="I135" s="58"/>
      <c r="J135" s="130"/>
      <c r="K135" s="77" t="str">
        <f t="shared" si="25"/>
        <v/>
      </c>
      <c r="L135" s="61" t="str">
        <f t="shared" si="26"/>
        <v>0</v>
      </c>
      <c r="M135" s="62">
        <f t="shared" si="27"/>
        <v>0</v>
      </c>
      <c r="N135" s="141"/>
      <c r="O135" s="22"/>
      <c r="P135" s="22"/>
      <c r="Q135" s="22"/>
    </row>
    <row r="136" spans="1:17" ht="15" customHeight="1" x14ac:dyDescent="0.35">
      <c r="A136" s="59" t="s">
        <v>76</v>
      </c>
      <c r="B136" s="88"/>
      <c r="C136" s="54"/>
      <c r="D136" s="49"/>
      <c r="E136" s="49"/>
      <c r="F136" s="137"/>
      <c r="G136" s="76" t="s">
        <v>247</v>
      </c>
      <c r="H136" s="63">
        <f t="shared" si="24"/>
        <v>0</v>
      </c>
      <c r="I136" s="58"/>
      <c r="J136" s="130"/>
      <c r="K136" s="77" t="str">
        <f t="shared" si="25"/>
        <v/>
      </c>
      <c r="L136" s="61" t="str">
        <f t="shared" si="26"/>
        <v>0</v>
      </c>
      <c r="M136" s="62">
        <f t="shared" si="27"/>
        <v>0</v>
      </c>
      <c r="N136" s="141"/>
      <c r="O136" s="22"/>
      <c r="P136" s="22"/>
      <c r="Q136" s="22"/>
    </row>
    <row r="137" spans="1:17" ht="15" customHeight="1" x14ac:dyDescent="0.35">
      <c r="A137" s="59" t="s">
        <v>77</v>
      </c>
      <c r="B137" s="88"/>
      <c r="C137" s="54"/>
      <c r="D137" s="49"/>
      <c r="E137" s="49"/>
      <c r="F137" s="137"/>
      <c r="G137" s="76" t="s">
        <v>247</v>
      </c>
      <c r="H137" s="63">
        <f t="shared" si="24"/>
        <v>0</v>
      </c>
      <c r="I137" s="58"/>
      <c r="J137" s="130"/>
      <c r="K137" s="77" t="str">
        <f t="shared" si="25"/>
        <v/>
      </c>
      <c r="L137" s="61" t="str">
        <f t="shared" si="26"/>
        <v>0</v>
      </c>
      <c r="M137" s="62">
        <f t="shared" si="27"/>
        <v>0</v>
      </c>
      <c r="N137" s="141"/>
      <c r="O137" s="22"/>
      <c r="P137" s="22"/>
      <c r="Q137" s="22"/>
    </row>
    <row r="138" spans="1:17" ht="15" customHeight="1" x14ac:dyDescent="0.35">
      <c r="A138" s="59" t="s">
        <v>78</v>
      </c>
      <c r="B138" s="88"/>
      <c r="C138" s="54"/>
      <c r="D138" s="49"/>
      <c r="E138" s="49"/>
      <c r="F138" s="137"/>
      <c r="G138" s="76" t="s">
        <v>247</v>
      </c>
      <c r="H138" s="63">
        <f t="shared" si="24"/>
        <v>0</v>
      </c>
      <c r="I138" s="58"/>
      <c r="J138" s="130"/>
      <c r="K138" s="77" t="str">
        <f t="shared" si="25"/>
        <v/>
      </c>
      <c r="L138" s="61" t="str">
        <f t="shared" si="26"/>
        <v>0</v>
      </c>
      <c r="M138" s="62">
        <f t="shared" si="27"/>
        <v>0</v>
      </c>
      <c r="N138" s="141"/>
      <c r="O138" s="22"/>
      <c r="P138" s="22"/>
      <c r="Q138" s="22"/>
    </row>
    <row r="139" spans="1:17" ht="15" customHeight="1" thickBot="1" x14ac:dyDescent="0.4">
      <c r="A139" s="59" t="s">
        <v>79</v>
      </c>
      <c r="B139" s="90"/>
      <c r="C139" s="54"/>
      <c r="D139" s="49"/>
      <c r="E139" s="49"/>
      <c r="F139" s="137"/>
      <c r="G139" s="76" t="s">
        <v>247</v>
      </c>
      <c r="H139" s="63">
        <f t="shared" si="24"/>
        <v>0</v>
      </c>
      <c r="I139" s="58"/>
      <c r="J139" s="130"/>
      <c r="K139" s="77" t="str">
        <f t="shared" si="25"/>
        <v/>
      </c>
      <c r="L139" s="61" t="str">
        <f t="shared" si="26"/>
        <v>0</v>
      </c>
      <c r="M139" s="62">
        <f t="shared" si="27"/>
        <v>0</v>
      </c>
      <c r="N139" s="141"/>
      <c r="O139" s="22"/>
      <c r="P139" s="22"/>
      <c r="Q139" s="22"/>
    </row>
    <row r="140" spans="1:17" ht="12.75" customHeight="1" thickBot="1" x14ac:dyDescent="0.45">
      <c r="A140" s="228" t="s">
        <v>248</v>
      </c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30"/>
      <c r="M140" s="122">
        <f>SUM(M130:M139)</f>
        <v>0</v>
      </c>
      <c r="N140" s="141"/>
      <c r="O140" s="22"/>
      <c r="P140" s="22"/>
      <c r="Q140" s="22"/>
    </row>
    <row r="141" spans="1:17" ht="21" thickBot="1" x14ac:dyDescent="0.65">
      <c r="A141" s="240" t="s">
        <v>249</v>
      </c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2"/>
      <c r="N141" s="141"/>
      <c r="O141" s="22"/>
      <c r="P141" s="22"/>
      <c r="Q141" s="22"/>
    </row>
    <row r="142" spans="1:17" ht="78" x14ac:dyDescent="0.35">
      <c r="A142" s="48" t="s">
        <v>62</v>
      </c>
      <c r="B142" s="89" t="s">
        <v>254</v>
      </c>
      <c r="C142" s="53" t="s">
        <v>250</v>
      </c>
      <c r="D142" s="56" t="s">
        <v>236</v>
      </c>
      <c r="E142" s="56" t="s">
        <v>237</v>
      </c>
      <c r="F142" s="56" t="s">
        <v>238</v>
      </c>
      <c r="G142" s="56" t="s">
        <v>239</v>
      </c>
      <c r="H142" s="70" t="s">
        <v>240</v>
      </c>
      <c r="I142" s="246" t="s">
        <v>251</v>
      </c>
      <c r="J142" s="247"/>
      <c r="K142" s="247"/>
      <c r="L142" s="248"/>
      <c r="M142" s="57" t="s">
        <v>240</v>
      </c>
      <c r="N142" s="141"/>
      <c r="O142" s="22"/>
      <c r="P142" s="22"/>
      <c r="Q142" s="22"/>
    </row>
    <row r="143" spans="1:17" ht="15" customHeight="1" x14ac:dyDescent="0.35">
      <c r="A143" s="59" t="s">
        <v>69</v>
      </c>
      <c r="B143" s="159" t="s">
        <v>70</v>
      </c>
      <c r="C143" s="151" t="s">
        <v>70</v>
      </c>
      <c r="D143" s="151" t="s">
        <v>70</v>
      </c>
      <c r="E143" s="151" t="s">
        <v>70</v>
      </c>
      <c r="F143" s="138"/>
      <c r="G143" s="76" t="s">
        <v>247</v>
      </c>
      <c r="H143" s="63">
        <f>IFERROR(IF(G143="Car",2*$G$313*F143,IF(G143="Train",2*$G$314*F143,(VLOOKUP(G143,$F$315:$G$317,2,FALSE)))),"")</f>
        <v>0</v>
      </c>
      <c r="I143" s="249"/>
      <c r="J143" s="250"/>
      <c r="K143" s="250"/>
      <c r="L143" s="251"/>
      <c r="M143" s="62">
        <f t="shared" ref="M143:M152" si="28" xml:space="preserve"> IFERROR(H143+L143, "  ")</f>
        <v>0</v>
      </c>
      <c r="N143" s="141"/>
      <c r="O143" s="22"/>
      <c r="P143" s="22"/>
      <c r="Q143" s="22"/>
    </row>
    <row r="144" spans="1:17" ht="15" customHeight="1" x14ac:dyDescent="0.35">
      <c r="A144" s="59" t="s">
        <v>71</v>
      </c>
      <c r="B144" s="88"/>
      <c r="C144" s="49"/>
      <c r="D144" s="49"/>
      <c r="E144" s="49"/>
      <c r="F144" s="137"/>
      <c r="G144" s="76" t="s">
        <v>247</v>
      </c>
      <c r="H144" s="63">
        <f t="shared" ref="H144:H152" si="29">IFERROR(IF(G144="Car",2*$G$313*F144,IF(G144="Train",2*$G$314*F144,(VLOOKUP(G144,$F$315:$G$317,2,FALSE)))),"")</f>
        <v>0</v>
      </c>
      <c r="I144" s="249"/>
      <c r="J144" s="250"/>
      <c r="K144" s="250"/>
      <c r="L144" s="251"/>
      <c r="M144" s="62">
        <f t="shared" si="28"/>
        <v>0</v>
      </c>
      <c r="N144" s="141"/>
      <c r="O144" s="22"/>
      <c r="P144" s="22"/>
      <c r="Q144" s="22"/>
    </row>
    <row r="145" spans="1:17" ht="15" customHeight="1" x14ac:dyDescent="0.35">
      <c r="A145" s="59" t="s">
        <v>72</v>
      </c>
      <c r="B145" s="88"/>
      <c r="C145" s="49"/>
      <c r="D145" s="49"/>
      <c r="E145" s="49"/>
      <c r="F145" s="137"/>
      <c r="G145" s="76" t="s">
        <v>247</v>
      </c>
      <c r="H145" s="63">
        <f t="shared" si="29"/>
        <v>0</v>
      </c>
      <c r="I145" s="249"/>
      <c r="J145" s="250"/>
      <c r="K145" s="250"/>
      <c r="L145" s="251"/>
      <c r="M145" s="62">
        <f t="shared" si="28"/>
        <v>0</v>
      </c>
      <c r="N145" s="141"/>
      <c r="O145" s="22"/>
      <c r="P145" s="22"/>
      <c r="Q145" s="22"/>
    </row>
    <row r="146" spans="1:17" ht="15" customHeight="1" x14ac:dyDescent="0.35">
      <c r="A146" s="59" t="s">
        <v>73</v>
      </c>
      <c r="B146" s="88"/>
      <c r="C146" s="49"/>
      <c r="D146" s="49"/>
      <c r="E146" s="49"/>
      <c r="F146" s="137"/>
      <c r="G146" s="76" t="s">
        <v>247</v>
      </c>
      <c r="H146" s="63">
        <f t="shared" si="29"/>
        <v>0</v>
      </c>
      <c r="I146" s="249"/>
      <c r="J146" s="250"/>
      <c r="K146" s="250"/>
      <c r="L146" s="251"/>
      <c r="M146" s="62">
        <f t="shared" si="28"/>
        <v>0</v>
      </c>
      <c r="N146" s="141"/>
      <c r="O146" s="22"/>
      <c r="P146" s="22"/>
      <c r="Q146" s="22"/>
    </row>
    <row r="147" spans="1:17" ht="15" customHeight="1" x14ac:dyDescent="0.35">
      <c r="A147" s="59" t="s">
        <v>74</v>
      </c>
      <c r="B147" s="88"/>
      <c r="C147" s="49"/>
      <c r="D147" s="49"/>
      <c r="E147" s="49"/>
      <c r="F147" s="137"/>
      <c r="G147" s="76" t="s">
        <v>247</v>
      </c>
      <c r="H147" s="63">
        <f t="shared" si="29"/>
        <v>0</v>
      </c>
      <c r="I147" s="249"/>
      <c r="J147" s="250"/>
      <c r="K147" s="250"/>
      <c r="L147" s="251"/>
      <c r="M147" s="62">
        <f t="shared" si="28"/>
        <v>0</v>
      </c>
      <c r="N147" s="141"/>
      <c r="O147" s="22"/>
      <c r="P147" s="22"/>
      <c r="Q147" s="22"/>
    </row>
    <row r="148" spans="1:17" ht="15" customHeight="1" x14ac:dyDescent="0.35">
      <c r="A148" s="59" t="s">
        <v>75</v>
      </c>
      <c r="B148" s="88"/>
      <c r="C148" s="49"/>
      <c r="D148" s="49"/>
      <c r="E148" s="49"/>
      <c r="F148" s="137"/>
      <c r="G148" s="76" t="s">
        <v>247</v>
      </c>
      <c r="H148" s="63">
        <f t="shared" si="29"/>
        <v>0</v>
      </c>
      <c r="I148" s="249"/>
      <c r="J148" s="250"/>
      <c r="K148" s="250"/>
      <c r="L148" s="251"/>
      <c r="M148" s="62">
        <f t="shared" si="28"/>
        <v>0</v>
      </c>
      <c r="N148" s="141"/>
      <c r="O148" s="22"/>
      <c r="P148" s="22"/>
      <c r="Q148" s="22"/>
    </row>
    <row r="149" spans="1:17" ht="15" customHeight="1" x14ac:dyDescent="0.35">
      <c r="A149" s="59" t="s">
        <v>76</v>
      </c>
      <c r="B149" s="88"/>
      <c r="C149" s="49"/>
      <c r="D149" s="49"/>
      <c r="E149" s="49"/>
      <c r="F149" s="137"/>
      <c r="G149" s="76" t="s">
        <v>247</v>
      </c>
      <c r="H149" s="63">
        <f t="shared" si="29"/>
        <v>0</v>
      </c>
      <c r="I149" s="249"/>
      <c r="J149" s="250"/>
      <c r="K149" s="250"/>
      <c r="L149" s="251"/>
      <c r="M149" s="62">
        <f t="shared" si="28"/>
        <v>0</v>
      </c>
      <c r="N149" s="141"/>
      <c r="O149" s="22"/>
      <c r="P149" s="22"/>
      <c r="Q149" s="22"/>
    </row>
    <row r="150" spans="1:17" ht="15" customHeight="1" x14ac:dyDescent="0.35">
      <c r="A150" s="59" t="s">
        <v>77</v>
      </c>
      <c r="B150" s="88"/>
      <c r="C150" s="49"/>
      <c r="D150" s="49"/>
      <c r="E150" s="49"/>
      <c r="F150" s="137"/>
      <c r="G150" s="76" t="s">
        <v>247</v>
      </c>
      <c r="H150" s="63">
        <f t="shared" si="29"/>
        <v>0</v>
      </c>
      <c r="I150" s="249"/>
      <c r="J150" s="250"/>
      <c r="K150" s="250"/>
      <c r="L150" s="251"/>
      <c r="M150" s="62">
        <f t="shared" si="28"/>
        <v>0</v>
      </c>
      <c r="N150" s="141"/>
      <c r="O150" s="22"/>
      <c r="P150" s="22"/>
      <c r="Q150" s="22"/>
    </row>
    <row r="151" spans="1:17" ht="15" customHeight="1" x14ac:dyDescent="0.35">
      <c r="A151" s="59" t="s">
        <v>78</v>
      </c>
      <c r="B151" s="88"/>
      <c r="C151" s="49"/>
      <c r="D151" s="49"/>
      <c r="E151" s="49"/>
      <c r="F151" s="137"/>
      <c r="G151" s="76" t="s">
        <v>247</v>
      </c>
      <c r="H151" s="63">
        <f t="shared" si="29"/>
        <v>0</v>
      </c>
      <c r="I151" s="249"/>
      <c r="J151" s="250"/>
      <c r="K151" s="250"/>
      <c r="L151" s="251"/>
      <c r="M151" s="62">
        <f t="shared" si="28"/>
        <v>0</v>
      </c>
      <c r="N151" s="141"/>
      <c r="O151" s="22"/>
      <c r="P151" s="22"/>
      <c r="Q151" s="22"/>
    </row>
    <row r="152" spans="1:17" ht="15" customHeight="1" thickBot="1" x14ac:dyDescent="0.4">
      <c r="A152" s="59">
        <v>10</v>
      </c>
      <c r="B152" s="90"/>
      <c r="C152" s="49"/>
      <c r="D152" s="49"/>
      <c r="E152" s="49"/>
      <c r="F152" s="137"/>
      <c r="G152" s="76" t="s">
        <v>247</v>
      </c>
      <c r="H152" s="63">
        <f t="shared" si="29"/>
        <v>0</v>
      </c>
      <c r="I152" s="252"/>
      <c r="J152" s="253"/>
      <c r="K152" s="253"/>
      <c r="L152" s="254"/>
      <c r="M152" s="123">
        <f t="shared" si="28"/>
        <v>0</v>
      </c>
      <c r="N152" s="141"/>
      <c r="O152" s="22"/>
      <c r="P152" s="22"/>
      <c r="Q152" s="22"/>
    </row>
    <row r="153" spans="1:17" ht="12.75" customHeight="1" thickBot="1" x14ac:dyDescent="0.45">
      <c r="A153" s="228" t="s">
        <v>248</v>
      </c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30"/>
      <c r="M153" s="122">
        <f>SUM(M143:M152)</f>
        <v>0</v>
      </c>
      <c r="N153" s="141"/>
      <c r="O153" s="22"/>
      <c r="P153" s="22"/>
      <c r="Q153" s="22"/>
    </row>
    <row r="154" spans="1:17" ht="12.75" customHeight="1" thickBot="1" x14ac:dyDescent="0.45">
      <c r="A154" s="243" t="s">
        <v>252</v>
      </c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5"/>
      <c r="M154" s="124">
        <f>M153+M140</f>
        <v>0</v>
      </c>
      <c r="N154" s="141"/>
      <c r="O154" s="22"/>
      <c r="P154" s="22"/>
      <c r="Q154" s="22"/>
    </row>
    <row r="155" spans="1:17" ht="14.25" x14ac:dyDescent="0.35">
      <c r="A155" s="22"/>
      <c r="B155" s="22"/>
      <c r="C155" s="28"/>
      <c r="D155" s="29"/>
      <c r="E155" s="29"/>
      <c r="F155" s="29"/>
      <c r="G155" s="29"/>
      <c r="H155" s="29"/>
      <c r="I155" s="29"/>
      <c r="J155" s="47"/>
      <c r="K155" s="22"/>
      <c r="L155" s="22"/>
      <c r="M155" s="78"/>
      <c r="O155" s="22"/>
      <c r="P155" s="22"/>
      <c r="Q155" s="22"/>
    </row>
    <row r="156" spans="1:17" ht="14.25" x14ac:dyDescent="0.35">
      <c r="A156" s="22"/>
      <c r="B156" s="22"/>
      <c r="C156" s="28"/>
      <c r="D156" s="29"/>
      <c r="E156" s="29"/>
      <c r="F156" s="29"/>
      <c r="G156" s="29"/>
      <c r="H156" s="29"/>
      <c r="I156" s="29"/>
      <c r="J156" s="47"/>
      <c r="K156" s="22"/>
      <c r="L156" s="22"/>
      <c r="M156" s="78"/>
      <c r="O156" s="22"/>
      <c r="P156" s="22"/>
      <c r="Q156" s="22"/>
    </row>
    <row r="157" spans="1:17" ht="14.25" x14ac:dyDescent="0.35">
      <c r="A157" s="22"/>
      <c r="B157" s="22"/>
      <c r="C157" s="28"/>
      <c r="D157" s="29"/>
      <c r="E157" s="29"/>
      <c r="F157" s="29"/>
      <c r="G157" s="29"/>
      <c r="H157" s="29"/>
      <c r="I157" s="29"/>
      <c r="J157" s="47"/>
      <c r="K157" s="22"/>
      <c r="L157" s="22"/>
      <c r="M157" s="78"/>
      <c r="O157" s="22"/>
      <c r="P157" s="22"/>
      <c r="Q157" s="22"/>
    </row>
    <row r="158" spans="1:17" ht="20.65" thickBot="1" x14ac:dyDescent="0.6">
      <c r="A158" s="234" t="str">
        <f>'Estimated Budget - Summary'!H12</f>
        <v>Partner 5</v>
      </c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O158" s="22"/>
      <c r="P158" s="22"/>
      <c r="Q158" s="22"/>
    </row>
    <row r="159" spans="1:17" ht="78" x14ac:dyDescent="0.35">
      <c r="A159" s="48" t="s">
        <v>62</v>
      </c>
      <c r="B159" s="89" t="s">
        <v>253</v>
      </c>
      <c r="C159" s="53" t="s">
        <v>235</v>
      </c>
      <c r="D159" s="56" t="s">
        <v>236</v>
      </c>
      <c r="E159" s="56" t="s">
        <v>237</v>
      </c>
      <c r="F159" s="56" t="s">
        <v>238</v>
      </c>
      <c r="G159" s="56" t="s">
        <v>239</v>
      </c>
      <c r="H159" s="57" t="s">
        <v>240</v>
      </c>
      <c r="I159" s="55" t="s">
        <v>241</v>
      </c>
      <c r="J159" s="56" t="s">
        <v>321</v>
      </c>
      <c r="K159" s="67" t="s">
        <v>242</v>
      </c>
      <c r="L159" s="68" t="s">
        <v>243</v>
      </c>
      <c r="M159" s="69" t="s">
        <v>244</v>
      </c>
      <c r="N159" s="141"/>
      <c r="O159" s="22"/>
      <c r="P159" s="22"/>
      <c r="Q159" s="22"/>
    </row>
    <row r="160" spans="1:17" ht="20.65" x14ac:dyDescent="0.6">
      <c r="A160" s="240" t="s">
        <v>245</v>
      </c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2"/>
      <c r="N160" s="141"/>
      <c r="O160" s="22"/>
      <c r="P160" s="22"/>
      <c r="Q160" s="22"/>
    </row>
    <row r="161" spans="1:17" ht="15" customHeight="1" x14ac:dyDescent="0.35">
      <c r="A161" s="59" t="s">
        <v>69</v>
      </c>
      <c r="B161" s="159" t="s">
        <v>70</v>
      </c>
      <c r="C161" s="151" t="s">
        <v>70</v>
      </c>
      <c r="D161" s="151" t="s">
        <v>70</v>
      </c>
      <c r="E161" s="151" t="s">
        <v>70</v>
      </c>
      <c r="F161" s="137"/>
      <c r="G161" s="76" t="s">
        <v>247</v>
      </c>
      <c r="H161" s="63">
        <f>IFERROR(IF(G161="Car",2*$G$313*F161,IF(G161="Train",2*$G$314*F161,(VLOOKUP(G161,$F$315:$G$317,2,FALSE)))),"")</f>
        <v>0</v>
      </c>
      <c r="I161" s="58"/>
      <c r="J161" s="153" t="s">
        <v>246</v>
      </c>
      <c r="K161" s="77" t="str">
        <f>IF(AND(I161="",J161=""),"",IFERROR(VLOOKUP(I161,$D$320:$E$350,2,FALSE),"  "))</f>
        <v xml:space="preserve">  </v>
      </c>
      <c r="L161" s="61" t="str">
        <f>IFERROR(J161*K161, "0")</f>
        <v>0</v>
      </c>
      <c r="M161" s="62">
        <f xml:space="preserve"> IFERROR(H161+L161, "  ")</f>
        <v>0</v>
      </c>
      <c r="N161" s="141"/>
      <c r="O161" s="22"/>
      <c r="P161" s="22"/>
      <c r="Q161" s="22"/>
    </row>
    <row r="162" spans="1:17" ht="15" customHeight="1" x14ac:dyDescent="0.35">
      <c r="A162" s="59" t="s">
        <v>71</v>
      </c>
      <c r="B162" s="159"/>
      <c r="C162" s="162"/>
      <c r="D162" s="163"/>
      <c r="E162" s="163"/>
      <c r="F162" s="137"/>
      <c r="G162" s="76" t="s">
        <v>247</v>
      </c>
      <c r="H162" s="63">
        <f t="shared" ref="H162:H170" si="30">IFERROR(IF(G162="Car",2*$G$313*F162,IF(G162="Train",2*$G$314*F162,(VLOOKUP(G162,$F$315:$G$317,2,FALSE)))),"")</f>
        <v>0</v>
      </c>
      <c r="I162" s="58"/>
      <c r="J162" s="130"/>
      <c r="K162" s="77" t="str">
        <f t="shared" ref="K162:K170" si="31">IF(AND(I162="",J162=""),"",IFERROR(VLOOKUP(I162,$D$320:$E$350,2,FALSE),"  "))</f>
        <v/>
      </c>
      <c r="L162" s="61" t="str">
        <f t="shared" ref="L162:L170" si="32">IFERROR(J162*K162, "0")</f>
        <v>0</v>
      </c>
      <c r="M162" s="62">
        <f t="shared" ref="M162:M170" si="33" xml:space="preserve"> IFERROR(H162+L162, "  ")</f>
        <v>0</v>
      </c>
      <c r="N162" s="141"/>
      <c r="O162" s="22"/>
      <c r="P162" s="22"/>
      <c r="Q162" s="22"/>
    </row>
    <row r="163" spans="1:17" ht="15" customHeight="1" x14ac:dyDescent="0.35">
      <c r="A163" s="59" t="s">
        <v>72</v>
      </c>
      <c r="B163" s="88"/>
      <c r="C163" s="54"/>
      <c r="D163" s="49"/>
      <c r="E163" s="49"/>
      <c r="F163" s="137"/>
      <c r="G163" s="76" t="s">
        <v>247</v>
      </c>
      <c r="H163" s="63">
        <f t="shared" si="30"/>
        <v>0</v>
      </c>
      <c r="I163" s="58"/>
      <c r="J163" s="130"/>
      <c r="K163" s="77" t="str">
        <f t="shared" si="31"/>
        <v/>
      </c>
      <c r="L163" s="61" t="str">
        <f t="shared" si="32"/>
        <v>0</v>
      </c>
      <c r="M163" s="62">
        <f t="shared" si="33"/>
        <v>0</v>
      </c>
      <c r="N163" s="141"/>
      <c r="O163" s="22"/>
      <c r="P163" s="22"/>
      <c r="Q163" s="22"/>
    </row>
    <row r="164" spans="1:17" ht="15" customHeight="1" x14ac:dyDescent="0.35">
      <c r="A164" s="59" t="s">
        <v>73</v>
      </c>
      <c r="B164" s="88"/>
      <c r="C164" s="54"/>
      <c r="D164" s="49"/>
      <c r="E164" s="49"/>
      <c r="F164" s="137"/>
      <c r="G164" s="76" t="s">
        <v>247</v>
      </c>
      <c r="H164" s="63">
        <f t="shared" si="30"/>
        <v>0</v>
      </c>
      <c r="I164" s="58"/>
      <c r="J164" s="130"/>
      <c r="K164" s="77" t="str">
        <f t="shared" si="31"/>
        <v/>
      </c>
      <c r="L164" s="61" t="str">
        <f t="shared" si="32"/>
        <v>0</v>
      </c>
      <c r="M164" s="62">
        <f t="shared" si="33"/>
        <v>0</v>
      </c>
      <c r="N164" s="141"/>
      <c r="O164" s="22"/>
      <c r="P164" s="22"/>
      <c r="Q164" s="22"/>
    </row>
    <row r="165" spans="1:17" ht="15" customHeight="1" x14ac:dyDescent="0.35">
      <c r="A165" s="59" t="s">
        <v>74</v>
      </c>
      <c r="B165" s="88"/>
      <c r="C165" s="54"/>
      <c r="D165" s="49"/>
      <c r="E165" s="49"/>
      <c r="F165" s="137"/>
      <c r="G165" s="76" t="s">
        <v>247</v>
      </c>
      <c r="H165" s="63">
        <f t="shared" si="30"/>
        <v>0</v>
      </c>
      <c r="I165" s="58"/>
      <c r="J165" s="130"/>
      <c r="K165" s="77" t="str">
        <f t="shared" si="31"/>
        <v/>
      </c>
      <c r="L165" s="61" t="str">
        <f t="shared" si="32"/>
        <v>0</v>
      </c>
      <c r="M165" s="62">
        <f t="shared" si="33"/>
        <v>0</v>
      </c>
      <c r="N165" s="141"/>
      <c r="O165" s="22"/>
      <c r="P165" s="22"/>
      <c r="Q165" s="22"/>
    </row>
    <row r="166" spans="1:17" ht="15" customHeight="1" x14ac:dyDescent="0.35">
      <c r="A166" s="59" t="s">
        <v>75</v>
      </c>
      <c r="B166" s="88"/>
      <c r="C166" s="54"/>
      <c r="D166" s="49"/>
      <c r="E166" s="49"/>
      <c r="F166" s="137"/>
      <c r="G166" s="76" t="s">
        <v>247</v>
      </c>
      <c r="H166" s="63">
        <f t="shared" si="30"/>
        <v>0</v>
      </c>
      <c r="I166" s="58"/>
      <c r="J166" s="130"/>
      <c r="K166" s="77" t="str">
        <f t="shared" si="31"/>
        <v/>
      </c>
      <c r="L166" s="61" t="str">
        <f t="shared" si="32"/>
        <v>0</v>
      </c>
      <c r="M166" s="62">
        <f t="shared" si="33"/>
        <v>0</v>
      </c>
      <c r="N166" s="141"/>
      <c r="O166" s="22"/>
      <c r="P166" s="22"/>
      <c r="Q166" s="22"/>
    </row>
    <row r="167" spans="1:17" ht="15" customHeight="1" x14ac:dyDescent="0.35">
      <c r="A167" s="59" t="s">
        <v>76</v>
      </c>
      <c r="B167" s="88"/>
      <c r="C167" s="54"/>
      <c r="D167" s="49"/>
      <c r="E167" s="49"/>
      <c r="F167" s="137"/>
      <c r="G167" s="76" t="s">
        <v>247</v>
      </c>
      <c r="H167" s="63">
        <f t="shared" si="30"/>
        <v>0</v>
      </c>
      <c r="I167" s="58"/>
      <c r="J167" s="130"/>
      <c r="K167" s="77" t="str">
        <f t="shared" si="31"/>
        <v/>
      </c>
      <c r="L167" s="61" t="str">
        <f t="shared" si="32"/>
        <v>0</v>
      </c>
      <c r="M167" s="62">
        <f t="shared" si="33"/>
        <v>0</v>
      </c>
      <c r="N167" s="141"/>
      <c r="O167" s="22"/>
      <c r="P167" s="22"/>
      <c r="Q167" s="22"/>
    </row>
    <row r="168" spans="1:17" ht="15" customHeight="1" x14ac:dyDescent="0.35">
      <c r="A168" s="59" t="s">
        <v>77</v>
      </c>
      <c r="B168" s="88"/>
      <c r="C168" s="54"/>
      <c r="D168" s="49"/>
      <c r="E168" s="49"/>
      <c r="F168" s="137"/>
      <c r="G168" s="76" t="s">
        <v>247</v>
      </c>
      <c r="H168" s="63">
        <f t="shared" si="30"/>
        <v>0</v>
      </c>
      <c r="I168" s="58"/>
      <c r="J168" s="130"/>
      <c r="K168" s="77" t="str">
        <f t="shared" si="31"/>
        <v/>
      </c>
      <c r="L168" s="61" t="str">
        <f t="shared" si="32"/>
        <v>0</v>
      </c>
      <c r="M168" s="62">
        <f t="shared" si="33"/>
        <v>0</v>
      </c>
      <c r="N168" s="141"/>
      <c r="O168" s="22"/>
      <c r="P168" s="22"/>
      <c r="Q168" s="22"/>
    </row>
    <row r="169" spans="1:17" ht="15" customHeight="1" x14ac:dyDescent="0.35">
      <c r="A169" s="59" t="s">
        <v>78</v>
      </c>
      <c r="B169" s="88"/>
      <c r="C169" s="54"/>
      <c r="D169" s="49"/>
      <c r="E169" s="49"/>
      <c r="F169" s="137"/>
      <c r="G169" s="76" t="s">
        <v>247</v>
      </c>
      <c r="H169" s="63">
        <f t="shared" si="30"/>
        <v>0</v>
      </c>
      <c r="I169" s="58"/>
      <c r="J169" s="130"/>
      <c r="K169" s="77" t="str">
        <f t="shared" si="31"/>
        <v/>
      </c>
      <c r="L169" s="61" t="str">
        <f t="shared" si="32"/>
        <v>0</v>
      </c>
      <c r="M169" s="62">
        <f t="shared" si="33"/>
        <v>0</v>
      </c>
      <c r="N169" s="141"/>
      <c r="O169" s="22"/>
      <c r="P169" s="22"/>
      <c r="Q169" s="22"/>
    </row>
    <row r="170" spans="1:17" ht="15" customHeight="1" thickBot="1" x14ac:dyDescent="0.4">
      <c r="A170" s="59" t="s">
        <v>79</v>
      </c>
      <c r="B170" s="90"/>
      <c r="C170" s="54"/>
      <c r="D170" s="49"/>
      <c r="E170" s="49"/>
      <c r="F170" s="137"/>
      <c r="G170" s="76" t="s">
        <v>247</v>
      </c>
      <c r="H170" s="63">
        <f t="shared" si="30"/>
        <v>0</v>
      </c>
      <c r="I170" s="58"/>
      <c r="J170" s="130"/>
      <c r="K170" s="77" t="str">
        <f t="shared" si="31"/>
        <v/>
      </c>
      <c r="L170" s="61" t="str">
        <f t="shared" si="32"/>
        <v>0</v>
      </c>
      <c r="M170" s="62">
        <f t="shared" si="33"/>
        <v>0</v>
      </c>
      <c r="N170" s="141"/>
      <c r="O170" s="22"/>
      <c r="P170" s="22"/>
      <c r="Q170" s="22"/>
    </row>
    <row r="171" spans="1:17" ht="12.75" customHeight="1" thickBot="1" x14ac:dyDescent="0.45">
      <c r="A171" s="228" t="s">
        <v>248</v>
      </c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30"/>
      <c r="M171" s="122">
        <f>SUM(M161:M170)</f>
        <v>0</v>
      </c>
      <c r="N171" s="141"/>
      <c r="O171" s="22"/>
      <c r="P171" s="22"/>
      <c r="Q171" s="22"/>
    </row>
    <row r="172" spans="1:17" ht="21" thickBot="1" x14ac:dyDescent="0.65">
      <c r="A172" s="240" t="s">
        <v>249</v>
      </c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2"/>
      <c r="N172" s="141"/>
      <c r="O172" s="22"/>
      <c r="P172" s="22"/>
      <c r="Q172" s="22"/>
    </row>
    <row r="173" spans="1:17" ht="78" x14ac:dyDescent="0.35">
      <c r="A173" s="48" t="s">
        <v>62</v>
      </c>
      <c r="B173" s="89" t="s">
        <v>254</v>
      </c>
      <c r="C173" s="53" t="s">
        <v>250</v>
      </c>
      <c r="D173" s="56" t="s">
        <v>236</v>
      </c>
      <c r="E173" s="56" t="s">
        <v>237</v>
      </c>
      <c r="F173" s="56" t="s">
        <v>238</v>
      </c>
      <c r="G173" s="56" t="s">
        <v>239</v>
      </c>
      <c r="H173" s="70" t="s">
        <v>240</v>
      </c>
      <c r="I173" s="246" t="s">
        <v>251</v>
      </c>
      <c r="J173" s="247"/>
      <c r="K173" s="247"/>
      <c r="L173" s="248"/>
      <c r="M173" s="57" t="s">
        <v>240</v>
      </c>
      <c r="N173" s="141"/>
      <c r="O173" s="22"/>
      <c r="P173" s="22"/>
      <c r="Q173" s="22"/>
    </row>
    <row r="174" spans="1:17" ht="15" customHeight="1" x14ac:dyDescent="0.35">
      <c r="A174" s="59" t="s">
        <v>69</v>
      </c>
      <c r="B174" s="159" t="s">
        <v>70</v>
      </c>
      <c r="C174" s="151" t="s">
        <v>70</v>
      </c>
      <c r="D174" s="151" t="s">
        <v>70</v>
      </c>
      <c r="E174" s="151" t="s">
        <v>70</v>
      </c>
      <c r="F174" s="138"/>
      <c r="G174" s="76" t="s">
        <v>247</v>
      </c>
      <c r="H174" s="63">
        <f>IFERROR(IF(G174="Car",2*$G$313*F174,IF(G174="Train",2*$G$314*F174,(VLOOKUP(G174,$F$315:$G$317,2,FALSE)))),"")</f>
        <v>0</v>
      </c>
      <c r="I174" s="249"/>
      <c r="J174" s="250"/>
      <c r="K174" s="250"/>
      <c r="L174" s="251"/>
      <c r="M174" s="62">
        <f t="shared" ref="M174:M183" si="34" xml:space="preserve"> IFERROR(H174+L174, "  ")</f>
        <v>0</v>
      </c>
      <c r="N174" s="141"/>
      <c r="O174" s="22"/>
      <c r="P174" s="22"/>
      <c r="Q174" s="22"/>
    </row>
    <row r="175" spans="1:17" ht="15" customHeight="1" x14ac:dyDescent="0.35">
      <c r="A175" s="59" t="s">
        <v>71</v>
      </c>
      <c r="B175" s="88"/>
      <c r="C175" s="49"/>
      <c r="D175" s="49"/>
      <c r="E175" s="49"/>
      <c r="F175" s="137"/>
      <c r="G175" s="76" t="s">
        <v>247</v>
      </c>
      <c r="H175" s="63">
        <f t="shared" ref="H175:H183" si="35">IFERROR(IF(G175="Car",2*$G$313*F175,IF(G175="Train",2*$G$314*F175,(VLOOKUP(G175,$F$315:$G$317,2,FALSE)))),"")</f>
        <v>0</v>
      </c>
      <c r="I175" s="249"/>
      <c r="J175" s="250"/>
      <c r="K175" s="250"/>
      <c r="L175" s="251"/>
      <c r="M175" s="62">
        <f t="shared" si="34"/>
        <v>0</v>
      </c>
      <c r="N175" s="141"/>
      <c r="O175" s="22"/>
      <c r="P175" s="22"/>
      <c r="Q175" s="22"/>
    </row>
    <row r="176" spans="1:17" ht="15" customHeight="1" x14ac:dyDescent="0.35">
      <c r="A176" s="59" t="s">
        <v>72</v>
      </c>
      <c r="B176" s="88"/>
      <c r="C176" s="49"/>
      <c r="D176" s="49"/>
      <c r="E176" s="49"/>
      <c r="F176" s="137"/>
      <c r="G176" s="76" t="s">
        <v>247</v>
      </c>
      <c r="H176" s="63">
        <f t="shared" si="35"/>
        <v>0</v>
      </c>
      <c r="I176" s="249"/>
      <c r="J176" s="250"/>
      <c r="K176" s="250"/>
      <c r="L176" s="251"/>
      <c r="M176" s="62">
        <f t="shared" si="34"/>
        <v>0</v>
      </c>
      <c r="N176" s="141"/>
      <c r="O176" s="22"/>
      <c r="P176" s="22"/>
      <c r="Q176" s="22"/>
    </row>
    <row r="177" spans="1:17" ht="15" customHeight="1" x14ac:dyDescent="0.35">
      <c r="A177" s="59" t="s">
        <v>73</v>
      </c>
      <c r="B177" s="88"/>
      <c r="C177" s="49"/>
      <c r="D177" s="49"/>
      <c r="E177" s="49"/>
      <c r="F177" s="137"/>
      <c r="G177" s="76" t="s">
        <v>247</v>
      </c>
      <c r="H177" s="63">
        <f t="shared" si="35"/>
        <v>0</v>
      </c>
      <c r="I177" s="249"/>
      <c r="J177" s="250"/>
      <c r="K177" s="250"/>
      <c r="L177" s="251"/>
      <c r="M177" s="62">
        <f t="shared" si="34"/>
        <v>0</v>
      </c>
      <c r="N177" s="141"/>
      <c r="O177" s="22"/>
      <c r="P177" s="22"/>
      <c r="Q177" s="22"/>
    </row>
    <row r="178" spans="1:17" ht="15" customHeight="1" x14ac:dyDescent="0.35">
      <c r="A178" s="59" t="s">
        <v>74</v>
      </c>
      <c r="B178" s="88"/>
      <c r="C178" s="49"/>
      <c r="D178" s="49"/>
      <c r="E178" s="49"/>
      <c r="F178" s="137"/>
      <c r="G178" s="76" t="s">
        <v>247</v>
      </c>
      <c r="H178" s="63">
        <f t="shared" si="35"/>
        <v>0</v>
      </c>
      <c r="I178" s="249"/>
      <c r="J178" s="250"/>
      <c r="K178" s="250"/>
      <c r="L178" s="251"/>
      <c r="M178" s="62">
        <f t="shared" si="34"/>
        <v>0</v>
      </c>
      <c r="N178" s="141"/>
      <c r="O178" s="22"/>
      <c r="P178" s="22"/>
      <c r="Q178" s="22"/>
    </row>
    <row r="179" spans="1:17" ht="15" customHeight="1" x14ac:dyDescent="0.35">
      <c r="A179" s="59" t="s">
        <v>75</v>
      </c>
      <c r="B179" s="88"/>
      <c r="C179" s="49"/>
      <c r="D179" s="49"/>
      <c r="E179" s="49"/>
      <c r="F179" s="137"/>
      <c r="G179" s="76" t="s">
        <v>247</v>
      </c>
      <c r="H179" s="63">
        <f t="shared" si="35"/>
        <v>0</v>
      </c>
      <c r="I179" s="249"/>
      <c r="J179" s="250"/>
      <c r="K179" s="250"/>
      <c r="L179" s="251"/>
      <c r="M179" s="62">
        <f t="shared" si="34"/>
        <v>0</v>
      </c>
      <c r="N179" s="141"/>
      <c r="O179" s="22"/>
      <c r="P179" s="22"/>
      <c r="Q179" s="22"/>
    </row>
    <row r="180" spans="1:17" ht="15" customHeight="1" x14ac:dyDescent="0.35">
      <c r="A180" s="59" t="s">
        <v>76</v>
      </c>
      <c r="B180" s="88"/>
      <c r="C180" s="49"/>
      <c r="D180" s="49"/>
      <c r="E180" s="49"/>
      <c r="F180" s="137"/>
      <c r="G180" s="76" t="s">
        <v>247</v>
      </c>
      <c r="H180" s="63">
        <f t="shared" si="35"/>
        <v>0</v>
      </c>
      <c r="I180" s="249"/>
      <c r="J180" s="250"/>
      <c r="K180" s="250"/>
      <c r="L180" s="251"/>
      <c r="M180" s="62">
        <f t="shared" si="34"/>
        <v>0</v>
      </c>
      <c r="N180" s="141"/>
      <c r="O180" s="22"/>
      <c r="P180" s="22"/>
      <c r="Q180" s="22"/>
    </row>
    <row r="181" spans="1:17" ht="15" customHeight="1" x14ac:dyDescent="0.35">
      <c r="A181" s="59" t="s">
        <v>77</v>
      </c>
      <c r="B181" s="88"/>
      <c r="C181" s="49"/>
      <c r="D181" s="49"/>
      <c r="E181" s="49"/>
      <c r="F181" s="137"/>
      <c r="G181" s="76" t="s">
        <v>247</v>
      </c>
      <c r="H181" s="63">
        <f t="shared" si="35"/>
        <v>0</v>
      </c>
      <c r="I181" s="249"/>
      <c r="J181" s="250"/>
      <c r="K181" s="250"/>
      <c r="L181" s="251"/>
      <c r="M181" s="62">
        <f t="shared" si="34"/>
        <v>0</v>
      </c>
      <c r="N181" s="141"/>
      <c r="O181" s="22"/>
      <c r="P181" s="22"/>
      <c r="Q181" s="22"/>
    </row>
    <row r="182" spans="1:17" ht="15" customHeight="1" x14ac:dyDescent="0.35">
      <c r="A182" s="59" t="s">
        <v>78</v>
      </c>
      <c r="B182" s="88"/>
      <c r="C182" s="49"/>
      <c r="D182" s="49"/>
      <c r="E182" s="49"/>
      <c r="F182" s="137"/>
      <c r="G182" s="76" t="s">
        <v>247</v>
      </c>
      <c r="H182" s="63">
        <f t="shared" si="35"/>
        <v>0</v>
      </c>
      <c r="I182" s="249"/>
      <c r="J182" s="250"/>
      <c r="K182" s="250"/>
      <c r="L182" s="251"/>
      <c r="M182" s="62">
        <f t="shared" si="34"/>
        <v>0</v>
      </c>
      <c r="N182" s="141"/>
      <c r="O182" s="22"/>
      <c r="P182" s="22"/>
      <c r="Q182" s="22"/>
    </row>
    <row r="183" spans="1:17" ht="15" customHeight="1" thickBot="1" x14ac:dyDescent="0.4">
      <c r="A183" s="59">
        <v>10</v>
      </c>
      <c r="B183" s="90"/>
      <c r="C183" s="49"/>
      <c r="D183" s="49"/>
      <c r="E183" s="49"/>
      <c r="F183" s="137"/>
      <c r="G183" s="76" t="s">
        <v>247</v>
      </c>
      <c r="H183" s="63">
        <f t="shared" si="35"/>
        <v>0</v>
      </c>
      <c r="I183" s="252"/>
      <c r="J183" s="253"/>
      <c r="K183" s="253"/>
      <c r="L183" s="254"/>
      <c r="M183" s="123">
        <f t="shared" si="34"/>
        <v>0</v>
      </c>
      <c r="N183" s="141"/>
      <c r="O183" s="22"/>
      <c r="P183" s="22"/>
      <c r="Q183" s="22"/>
    </row>
    <row r="184" spans="1:17" ht="12.75" customHeight="1" thickBot="1" x14ac:dyDescent="0.45">
      <c r="A184" s="228" t="s">
        <v>248</v>
      </c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30"/>
      <c r="M184" s="122">
        <f>SUM(M174:M183)</f>
        <v>0</v>
      </c>
      <c r="N184" s="141"/>
      <c r="O184" s="22"/>
      <c r="P184" s="22"/>
      <c r="Q184" s="22"/>
    </row>
    <row r="185" spans="1:17" ht="12.75" customHeight="1" thickBot="1" x14ac:dyDescent="0.45">
      <c r="A185" s="243" t="s">
        <v>252</v>
      </c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5"/>
      <c r="M185" s="124">
        <f>M184+M171</f>
        <v>0</v>
      </c>
      <c r="N185" s="141"/>
      <c r="O185" s="22"/>
      <c r="P185" s="22"/>
      <c r="Q185" s="22"/>
    </row>
    <row r="186" spans="1:17" ht="14.25" x14ac:dyDescent="0.35">
      <c r="A186" s="22"/>
      <c r="B186" s="22"/>
      <c r="C186" s="28"/>
      <c r="D186" s="29"/>
      <c r="E186" s="29"/>
      <c r="F186" s="29"/>
      <c r="G186" s="29"/>
      <c r="H186" s="29"/>
      <c r="I186" s="29"/>
      <c r="J186" s="47"/>
      <c r="K186" s="22"/>
      <c r="L186" s="22"/>
      <c r="M186" s="78"/>
      <c r="O186" s="22"/>
      <c r="P186" s="22"/>
      <c r="Q186" s="22"/>
    </row>
    <row r="187" spans="1:17" ht="14.25" x14ac:dyDescent="0.35">
      <c r="A187" s="22"/>
      <c r="B187" s="22"/>
      <c r="C187" s="28"/>
      <c r="D187" s="29"/>
      <c r="E187" s="29"/>
      <c r="F187" s="29"/>
      <c r="G187" s="29"/>
      <c r="H187" s="29"/>
      <c r="I187" s="29"/>
      <c r="J187" s="47"/>
      <c r="K187" s="22"/>
      <c r="L187" s="22"/>
      <c r="M187" s="78"/>
      <c r="O187" s="22"/>
      <c r="P187" s="22"/>
      <c r="Q187" s="22"/>
    </row>
    <row r="188" spans="1:17" ht="14.25" x14ac:dyDescent="0.35">
      <c r="A188" s="22"/>
      <c r="B188" s="22"/>
      <c r="C188" s="28"/>
      <c r="D188" s="29"/>
      <c r="E188" s="29"/>
      <c r="F188" s="29"/>
      <c r="G188" s="29"/>
      <c r="H188" s="29"/>
      <c r="I188" s="29"/>
      <c r="J188" s="47"/>
      <c r="K188" s="22"/>
      <c r="L188" s="22"/>
      <c r="M188" s="78"/>
      <c r="O188" s="22"/>
      <c r="P188" s="22"/>
      <c r="Q188" s="22"/>
    </row>
    <row r="189" spans="1:17" ht="20.65" thickBot="1" x14ac:dyDescent="0.6">
      <c r="A189" s="234" t="str">
        <f>'Estimated Budget - Summary'!I12</f>
        <v>Partner 6</v>
      </c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O189" s="22"/>
      <c r="P189" s="22"/>
      <c r="Q189" s="22"/>
    </row>
    <row r="190" spans="1:17" ht="78" x14ac:dyDescent="0.35">
      <c r="A190" s="48" t="s">
        <v>62</v>
      </c>
      <c r="B190" s="89" t="s">
        <v>253</v>
      </c>
      <c r="C190" s="53" t="s">
        <v>235</v>
      </c>
      <c r="D190" s="56" t="s">
        <v>236</v>
      </c>
      <c r="E190" s="56" t="s">
        <v>237</v>
      </c>
      <c r="F190" s="56" t="s">
        <v>238</v>
      </c>
      <c r="G190" s="56" t="s">
        <v>239</v>
      </c>
      <c r="H190" s="57" t="s">
        <v>240</v>
      </c>
      <c r="I190" s="55" t="s">
        <v>241</v>
      </c>
      <c r="J190" s="56" t="s">
        <v>321</v>
      </c>
      <c r="K190" s="67" t="s">
        <v>242</v>
      </c>
      <c r="L190" s="68" t="s">
        <v>243</v>
      </c>
      <c r="M190" s="69" t="s">
        <v>244</v>
      </c>
      <c r="N190" s="141"/>
      <c r="O190" s="22"/>
      <c r="P190" s="22"/>
      <c r="Q190" s="22"/>
    </row>
    <row r="191" spans="1:17" ht="20.65" x14ac:dyDescent="0.6">
      <c r="A191" s="240" t="s">
        <v>245</v>
      </c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2"/>
      <c r="N191" s="141"/>
      <c r="O191" s="22"/>
      <c r="P191" s="22"/>
      <c r="Q191" s="22"/>
    </row>
    <row r="192" spans="1:17" ht="15" customHeight="1" x14ac:dyDescent="0.35">
      <c r="A192" s="59" t="s">
        <v>69</v>
      </c>
      <c r="B192" s="159" t="s">
        <v>70</v>
      </c>
      <c r="C192" s="151" t="s">
        <v>70</v>
      </c>
      <c r="D192" s="151" t="s">
        <v>70</v>
      </c>
      <c r="E192" s="151" t="s">
        <v>70</v>
      </c>
      <c r="F192" s="137"/>
      <c r="G192" s="76" t="s">
        <v>247</v>
      </c>
      <c r="H192" s="63">
        <f>IFERROR(IF(G192="Car",2*$G$313*F192,IF(G192="Train",2*$G$314*F192,(VLOOKUP(G192,$F$315:$G$317,2,FALSE)))),"")</f>
        <v>0</v>
      </c>
      <c r="I192" s="58"/>
      <c r="J192" s="153" t="s">
        <v>246</v>
      </c>
      <c r="K192" s="77" t="str">
        <f>IF(AND(I192="",J192=""),"",IFERROR(VLOOKUP(I192,$D$320:$E$350,2,FALSE),"  "))</f>
        <v xml:space="preserve">  </v>
      </c>
      <c r="L192" s="61" t="str">
        <f>IFERROR(J192*K192, "0")</f>
        <v>0</v>
      </c>
      <c r="M192" s="62">
        <f xml:space="preserve"> IFERROR(H192+L192, "  ")</f>
        <v>0</v>
      </c>
      <c r="N192" s="141"/>
      <c r="O192" s="22"/>
      <c r="P192" s="22"/>
      <c r="Q192" s="22"/>
    </row>
    <row r="193" spans="1:17" ht="15" customHeight="1" x14ac:dyDescent="0.35">
      <c r="A193" s="59" t="s">
        <v>71</v>
      </c>
      <c r="B193" s="88"/>
      <c r="C193" s="54"/>
      <c r="D193" s="49"/>
      <c r="E193" s="49"/>
      <c r="F193" s="137"/>
      <c r="G193" s="76" t="s">
        <v>247</v>
      </c>
      <c r="H193" s="63">
        <f t="shared" ref="H193:H201" si="36">IFERROR(IF(G193="Car",2*$G$313*F193,IF(G193="Train",2*$G$314*F193,(VLOOKUP(G193,$F$315:$G$317,2,FALSE)))),"")</f>
        <v>0</v>
      </c>
      <c r="I193" s="58"/>
      <c r="J193" s="130"/>
      <c r="K193" s="77" t="str">
        <f t="shared" ref="K193:K201" si="37">IF(AND(I193="",J193=""),"",IFERROR(VLOOKUP(I193,$D$320:$E$350,2,FALSE),"  "))</f>
        <v/>
      </c>
      <c r="L193" s="61" t="str">
        <f t="shared" ref="L193:L201" si="38">IFERROR(J193*K193, "0")</f>
        <v>0</v>
      </c>
      <c r="M193" s="62">
        <f t="shared" ref="M193:M201" si="39" xml:space="preserve"> IFERROR(H193+L193, "  ")</f>
        <v>0</v>
      </c>
      <c r="N193" s="141"/>
      <c r="O193" s="22"/>
      <c r="P193" s="22"/>
      <c r="Q193" s="22"/>
    </row>
    <row r="194" spans="1:17" ht="15" customHeight="1" x14ac:dyDescent="0.35">
      <c r="A194" s="59" t="s">
        <v>72</v>
      </c>
      <c r="B194" s="88"/>
      <c r="C194" s="54"/>
      <c r="D194" s="49"/>
      <c r="E194" s="49"/>
      <c r="F194" s="137"/>
      <c r="G194" s="76" t="s">
        <v>247</v>
      </c>
      <c r="H194" s="63">
        <f t="shared" si="36"/>
        <v>0</v>
      </c>
      <c r="I194" s="58"/>
      <c r="J194" s="130"/>
      <c r="K194" s="77" t="str">
        <f t="shared" si="37"/>
        <v/>
      </c>
      <c r="L194" s="61" t="str">
        <f t="shared" si="38"/>
        <v>0</v>
      </c>
      <c r="M194" s="62">
        <f t="shared" si="39"/>
        <v>0</v>
      </c>
      <c r="N194" s="141"/>
      <c r="O194" s="22"/>
      <c r="P194" s="22"/>
      <c r="Q194" s="22"/>
    </row>
    <row r="195" spans="1:17" ht="15" customHeight="1" x14ac:dyDescent="0.35">
      <c r="A195" s="59" t="s">
        <v>73</v>
      </c>
      <c r="B195" s="88"/>
      <c r="C195" s="54"/>
      <c r="D195" s="49"/>
      <c r="E195" s="49"/>
      <c r="F195" s="137"/>
      <c r="G195" s="76" t="s">
        <v>247</v>
      </c>
      <c r="H195" s="63">
        <f t="shared" si="36"/>
        <v>0</v>
      </c>
      <c r="I195" s="58"/>
      <c r="J195" s="130"/>
      <c r="K195" s="77" t="str">
        <f t="shared" si="37"/>
        <v/>
      </c>
      <c r="L195" s="61" t="str">
        <f t="shared" si="38"/>
        <v>0</v>
      </c>
      <c r="M195" s="62">
        <f t="shared" si="39"/>
        <v>0</v>
      </c>
      <c r="N195" s="141"/>
      <c r="O195" s="22"/>
      <c r="P195" s="22"/>
      <c r="Q195" s="22"/>
    </row>
    <row r="196" spans="1:17" ht="15" customHeight="1" x14ac:dyDescent="0.35">
      <c r="A196" s="59" t="s">
        <v>74</v>
      </c>
      <c r="B196" s="88"/>
      <c r="C196" s="54"/>
      <c r="D196" s="49"/>
      <c r="E196" s="49"/>
      <c r="F196" s="137"/>
      <c r="G196" s="76" t="s">
        <v>247</v>
      </c>
      <c r="H196" s="63">
        <f t="shared" si="36"/>
        <v>0</v>
      </c>
      <c r="I196" s="58"/>
      <c r="J196" s="130"/>
      <c r="K196" s="77" t="str">
        <f t="shared" si="37"/>
        <v/>
      </c>
      <c r="L196" s="61" t="str">
        <f t="shared" si="38"/>
        <v>0</v>
      </c>
      <c r="M196" s="62">
        <f t="shared" si="39"/>
        <v>0</v>
      </c>
      <c r="N196" s="141"/>
      <c r="O196" s="22"/>
      <c r="P196" s="22"/>
      <c r="Q196" s="22"/>
    </row>
    <row r="197" spans="1:17" ht="15" customHeight="1" x14ac:dyDescent="0.35">
      <c r="A197" s="59" t="s">
        <v>75</v>
      </c>
      <c r="B197" s="88"/>
      <c r="C197" s="54"/>
      <c r="D197" s="49"/>
      <c r="E197" s="49"/>
      <c r="F197" s="137"/>
      <c r="G197" s="76" t="s">
        <v>247</v>
      </c>
      <c r="H197" s="63">
        <f t="shared" si="36"/>
        <v>0</v>
      </c>
      <c r="I197" s="58"/>
      <c r="J197" s="130"/>
      <c r="K197" s="77" t="str">
        <f t="shared" si="37"/>
        <v/>
      </c>
      <c r="L197" s="61" t="str">
        <f t="shared" si="38"/>
        <v>0</v>
      </c>
      <c r="M197" s="62">
        <f t="shared" si="39"/>
        <v>0</v>
      </c>
      <c r="N197" s="141"/>
      <c r="O197" s="22"/>
      <c r="P197" s="22"/>
      <c r="Q197" s="22"/>
    </row>
    <row r="198" spans="1:17" ht="15" customHeight="1" x14ac:dyDescent="0.35">
      <c r="A198" s="59" t="s">
        <v>76</v>
      </c>
      <c r="B198" s="88"/>
      <c r="C198" s="54"/>
      <c r="D198" s="49"/>
      <c r="E198" s="49"/>
      <c r="F198" s="137"/>
      <c r="G198" s="76" t="s">
        <v>247</v>
      </c>
      <c r="H198" s="63">
        <f t="shared" si="36"/>
        <v>0</v>
      </c>
      <c r="I198" s="58"/>
      <c r="J198" s="130"/>
      <c r="K198" s="77" t="str">
        <f t="shared" si="37"/>
        <v/>
      </c>
      <c r="L198" s="61" t="str">
        <f t="shared" si="38"/>
        <v>0</v>
      </c>
      <c r="M198" s="62">
        <f t="shared" si="39"/>
        <v>0</v>
      </c>
      <c r="N198" s="141"/>
      <c r="O198" s="22"/>
      <c r="P198" s="22"/>
      <c r="Q198" s="22"/>
    </row>
    <row r="199" spans="1:17" ht="15" customHeight="1" x14ac:dyDescent="0.35">
      <c r="A199" s="59" t="s">
        <v>77</v>
      </c>
      <c r="B199" s="88"/>
      <c r="C199" s="54"/>
      <c r="D199" s="49"/>
      <c r="E199" s="49"/>
      <c r="F199" s="137"/>
      <c r="G199" s="76" t="s">
        <v>247</v>
      </c>
      <c r="H199" s="63">
        <f t="shared" si="36"/>
        <v>0</v>
      </c>
      <c r="I199" s="58"/>
      <c r="J199" s="130"/>
      <c r="K199" s="77" t="str">
        <f t="shared" si="37"/>
        <v/>
      </c>
      <c r="L199" s="61" t="str">
        <f t="shared" si="38"/>
        <v>0</v>
      </c>
      <c r="M199" s="62">
        <f t="shared" si="39"/>
        <v>0</v>
      </c>
      <c r="N199" s="141"/>
      <c r="O199" s="22"/>
      <c r="P199" s="22"/>
      <c r="Q199" s="22"/>
    </row>
    <row r="200" spans="1:17" ht="15" customHeight="1" x14ac:dyDescent="0.35">
      <c r="A200" s="59" t="s">
        <v>78</v>
      </c>
      <c r="B200" s="88"/>
      <c r="C200" s="54"/>
      <c r="D200" s="49"/>
      <c r="E200" s="49"/>
      <c r="F200" s="137"/>
      <c r="G200" s="76" t="s">
        <v>247</v>
      </c>
      <c r="H200" s="63">
        <f t="shared" si="36"/>
        <v>0</v>
      </c>
      <c r="I200" s="58"/>
      <c r="J200" s="130"/>
      <c r="K200" s="77" t="str">
        <f t="shared" si="37"/>
        <v/>
      </c>
      <c r="L200" s="61" t="str">
        <f t="shared" si="38"/>
        <v>0</v>
      </c>
      <c r="M200" s="62">
        <f t="shared" si="39"/>
        <v>0</v>
      </c>
      <c r="N200" s="141"/>
      <c r="O200" s="22"/>
      <c r="P200" s="22"/>
      <c r="Q200" s="22"/>
    </row>
    <row r="201" spans="1:17" ht="15" customHeight="1" thickBot="1" x14ac:dyDescent="0.4">
      <c r="A201" s="59" t="s">
        <v>79</v>
      </c>
      <c r="B201" s="90"/>
      <c r="C201" s="54"/>
      <c r="D201" s="49"/>
      <c r="E201" s="49"/>
      <c r="F201" s="137"/>
      <c r="G201" s="76" t="s">
        <v>247</v>
      </c>
      <c r="H201" s="63">
        <f t="shared" si="36"/>
        <v>0</v>
      </c>
      <c r="I201" s="58"/>
      <c r="J201" s="130"/>
      <c r="K201" s="77" t="str">
        <f t="shared" si="37"/>
        <v/>
      </c>
      <c r="L201" s="61" t="str">
        <f t="shared" si="38"/>
        <v>0</v>
      </c>
      <c r="M201" s="62">
        <f t="shared" si="39"/>
        <v>0</v>
      </c>
      <c r="N201" s="141"/>
      <c r="O201" s="22"/>
      <c r="P201" s="22"/>
      <c r="Q201" s="22"/>
    </row>
    <row r="202" spans="1:17" ht="12.75" customHeight="1" thickBot="1" x14ac:dyDescent="0.45">
      <c r="A202" s="228" t="s">
        <v>248</v>
      </c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30"/>
      <c r="M202" s="122">
        <f>SUM(M192:M201)</f>
        <v>0</v>
      </c>
      <c r="N202" s="141"/>
      <c r="O202" s="22"/>
      <c r="P202" s="22"/>
      <c r="Q202" s="22"/>
    </row>
    <row r="203" spans="1:17" ht="21" thickBot="1" x14ac:dyDescent="0.65">
      <c r="A203" s="240" t="s">
        <v>249</v>
      </c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2"/>
      <c r="N203" s="141"/>
      <c r="O203" s="22"/>
      <c r="P203" s="22"/>
      <c r="Q203" s="22"/>
    </row>
    <row r="204" spans="1:17" ht="78" x14ac:dyDescent="0.35">
      <c r="A204" s="48" t="s">
        <v>62</v>
      </c>
      <c r="B204" s="89" t="s">
        <v>254</v>
      </c>
      <c r="C204" s="53" t="s">
        <v>250</v>
      </c>
      <c r="D204" s="56" t="s">
        <v>236</v>
      </c>
      <c r="E204" s="56" t="s">
        <v>237</v>
      </c>
      <c r="F204" s="56" t="s">
        <v>238</v>
      </c>
      <c r="G204" s="56" t="s">
        <v>239</v>
      </c>
      <c r="H204" s="70" t="s">
        <v>240</v>
      </c>
      <c r="I204" s="246" t="s">
        <v>251</v>
      </c>
      <c r="J204" s="247"/>
      <c r="K204" s="247"/>
      <c r="L204" s="248"/>
      <c r="M204" s="57" t="s">
        <v>240</v>
      </c>
      <c r="N204" s="141"/>
      <c r="O204" s="22"/>
      <c r="P204" s="22"/>
      <c r="Q204" s="22"/>
    </row>
    <row r="205" spans="1:17" ht="15" customHeight="1" x14ac:dyDescent="0.35">
      <c r="A205" s="59" t="s">
        <v>69</v>
      </c>
      <c r="B205" s="159" t="s">
        <v>70</v>
      </c>
      <c r="C205" s="151" t="s">
        <v>70</v>
      </c>
      <c r="D205" s="151" t="s">
        <v>70</v>
      </c>
      <c r="E205" s="151" t="s">
        <v>70</v>
      </c>
      <c r="F205" s="138"/>
      <c r="G205" s="76" t="s">
        <v>247</v>
      </c>
      <c r="H205" s="63">
        <f>IFERROR(IF(G205="Car",2*$G$313*F205,IF(G205="Train",2*$G$314*F205,(VLOOKUP(G205,$F$315:$G$317,2,FALSE)))),"")</f>
        <v>0</v>
      </c>
      <c r="I205" s="249"/>
      <c r="J205" s="250"/>
      <c r="K205" s="250"/>
      <c r="L205" s="251"/>
      <c r="M205" s="62">
        <f t="shared" ref="M205:M214" si="40" xml:space="preserve"> IFERROR(H205+L205, "  ")</f>
        <v>0</v>
      </c>
      <c r="N205" s="141"/>
      <c r="O205" s="22"/>
      <c r="P205" s="22"/>
      <c r="Q205" s="22"/>
    </row>
    <row r="206" spans="1:17" ht="15" customHeight="1" x14ac:dyDescent="0.35">
      <c r="A206" s="59" t="s">
        <v>71</v>
      </c>
      <c r="B206" s="88"/>
      <c r="C206" s="49"/>
      <c r="D206" s="49"/>
      <c r="E206" s="49"/>
      <c r="F206" s="137"/>
      <c r="G206" s="76" t="s">
        <v>247</v>
      </c>
      <c r="H206" s="63">
        <f t="shared" ref="H206:H214" si="41">IFERROR(IF(G206="Car",2*$G$313*F206,IF(G206="Train",2*$G$314*F206,(VLOOKUP(G206,$F$315:$G$317,2,FALSE)))),"")</f>
        <v>0</v>
      </c>
      <c r="I206" s="249"/>
      <c r="J206" s="250"/>
      <c r="K206" s="250"/>
      <c r="L206" s="251"/>
      <c r="M206" s="62">
        <f t="shared" si="40"/>
        <v>0</v>
      </c>
      <c r="N206" s="141"/>
      <c r="O206" s="22"/>
      <c r="P206" s="22"/>
      <c r="Q206" s="22"/>
    </row>
    <row r="207" spans="1:17" ht="15" customHeight="1" x14ac:dyDescent="0.35">
      <c r="A207" s="59" t="s">
        <v>72</v>
      </c>
      <c r="B207" s="88"/>
      <c r="C207" s="49"/>
      <c r="D207" s="49"/>
      <c r="E207" s="49"/>
      <c r="F207" s="137"/>
      <c r="G207" s="76" t="s">
        <v>247</v>
      </c>
      <c r="H207" s="63">
        <f t="shared" si="41"/>
        <v>0</v>
      </c>
      <c r="I207" s="249"/>
      <c r="J207" s="250"/>
      <c r="K207" s="250"/>
      <c r="L207" s="251"/>
      <c r="M207" s="62">
        <f t="shared" si="40"/>
        <v>0</v>
      </c>
      <c r="N207" s="141"/>
      <c r="O207" s="22"/>
      <c r="P207" s="22"/>
      <c r="Q207" s="22"/>
    </row>
    <row r="208" spans="1:17" ht="15" customHeight="1" x14ac:dyDescent="0.35">
      <c r="A208" s="59" t="s">
        <v>73</v>
      </c>
      <c r="B208" s="88"/>
      <c r="C208" s="49"/>
      <c r="D208" s="49"/>
      <c r="E208" s="49"/>
      <c r="F208" s="137"/>
      <c r="G208" s="76" t="s">
        <v>247</v>
      </c>
      <c r="H208" s="63">
        <f t="shared" si="41"/>
        <v>0</v>
      </c>
      <c r="I208" s="249"/>
      <c r="J208" s="250"/>
      <c r="K208" s="250"/>
      <c r="L208" s="251"/>
      <c r="M208" s="62">
        <f t="shared" si="40"/>
        <v>0</v>
      </c>
      <c r="N208" s="141"/>
      <c r="O208" s="22"/>
      <c r="P208" s="22"/>
      <c r="Q208" s="22"/>
    </row>
    <row r="209" spans="1:17" ht="15" customHeight="1" x14ac:dyDescent="0.35">
      <c r="A209" s="59" t="s">
        <v>74</v>
      </c>
      <c r="B209" s="88"/>
      <c r="C209" s="49"/>
      <c r="D209" s="49"/>
      <c r="E209" s="49"/>
      <c r="F209" s="137"/>
      <c r="G209" s="76" t="s">
        <v>247</v>
      </c>
      <c r="H209" s="63">
        <f t="shared" si="41"/>
        <v>0</v>
      </c>
      <c r="I209" s="249"/>
      <c r="J209" s="250"/>
      <c r="K209" s="250"/>
      <c r="L209" s="251"/>
      <c r="M209" s="62">
        <f t="shared" si="40"/>
        <v>0</v>
      </c>
      <c r="N209" s="141"/>
      <c r="O209" s="22"/>
      <c r="P209" s="22"/>
      <c r="Q209" s="22"/>
    </row>
    <row r="210" spans="1:17" ht="15" customHeight="1" x14ac:dyDescent="0.35">
      <c r="A210" s="59" t="s">
        <v>75</v>
      </c>
      <c r="B210" s="88"/>
      <c r="C210" s="49"/>
      <c r="D210" s="49"/>
      <c r="E210" s="49"/>
      <c r="F210" s="137"/>
      <c r="G210" s="76" t="s">
        <v>247</v>
      </c>
      <c r="H210" s="63">
        <f t="shared" si="41"/>
        <v>0</v>
      </c>
      <c r="I210" s="249"/>
      <c r="J210" s="250"/>
      <c r="K210" s="250"/>
      <c r="L210" s="251"/>
      <c r="M210" s="62">
        <f t="shared" si="40"/>
        <v>0</v>
      </c>
      <c r="N210" s="141"/>
      <c r="O210" s="22"/>
      <c r="P210" s="22"/>
      <c r="Q210" s="22"/>
    </row>
    <row r="211" spans="1:17" ht="15" customHeight="1" x14ac:dyDescent="0.35">
      <c r="A211" s="59" t="s">
        <v>76</v>
      </c>
      <c r="B211" s="88"/>
      <c r="C211" s="49"/>
      <c r="D211" s="49"/>
      <c r="E211" s="49"/>
      <c r="F211" s="137"/>
      <c r="G211" s="76" t="s">
        <v>247</v>
      </c>
      <c r="H211" s="63">
        <f t="shared" si="41"/>
        <v>0</v>
      </c>
      <c r="I211" s="249"/>
      <c r="J211" s="250"/>
      <c r="K211" s="250"/>
      <c r="L211" s="251"/>
      <c r="M211" s="62">
        <f t="shared" si="40"/>
        <v>0</v>
      </c>
      <c r="N211" s="141"/>
      <c r="O211" s="22"/>
      <c r="P211" s="22"/>
      <c r="Q211" s="22"/>
    </row>
    <row r="212" spans="1:17" ht="15" customHeight="1" x14ac:dyDescent="0.35">
      <c r="A212" s="59" t="s">
        <v>77</v>
      </c>
      <c r="B212" s="88"/>
      <c r="C212" s="49"/>
      <c r="D212" s="49"/>
      <c r="E212" s="49"/>
      <c r="F212" s="137"/>
      <c r="G212" s="76" t="s">
        <v>247</v>
      </c>
      <c r="H212" s="63">
        <f t="shared" si="41"/>
        <v>0</v>
      </c>
      <c r="I212" s="249"/>
      <c r="J212" s="250"/>
      <c r="K212" s="250"/>
      <c r="L212" s="251"/>
      <c r="M212" s="62">
        <f t="shared" si="40"/>
        <v>0</v>
      </c>
      <c r="N212" s="141"/>
      <c r="O212" s="22"/>
      <c r="P212" s="22"/>
      <c r="Q212" s="22"/>
    </row>
    <row r="213" spans="1:17" ht="15" customHeight="1" x14ac:dyDescent="0.35">
      <c r="A213" s="59" t="s">
        <v>78</v>
      </c>
      <c r="B213" s="88"/>
      <c r="C213" s="49"/>
      <c r="D213" s="49"/>
      <c r="E213" s="49"/>
      <c r="F213" s="137"/>
      <c r="G213" s="76" t="s">
        <v>247</v>
      </c>
      <c r="H213" s="63">
        <f t="shared" si="41"/>
        <v>0</v>
      </c>
      <c r="I213" s="249"/>
      <c r="J213" s="250"/>
      <c r="K213" s="250"/>
      <c r="L213" s="251"/>
      <c r="M213" s="62">
        <f t="shared" si="40"/>
        <v>0</v>
      </c>
      <c r="N213" s="141"/>
      <c r="O213" s="22"/>
      <c r="P213" s="22"/>
      <c r="Q213" s="22"/>
    </row>
    <row r="214" spans="1:17" ht="15" customHeight="1" thickBot="1" x14ac:dyDescent="0.4">
      <c r="A214" s="59">
        <v>10</v>
      </c>
      <c r="B214" s="90"/>
      <c r="C214" s="49"/>
      <c r="D214" s="49"/>
      <c r="E214" s="49"/>
      <c r="F214" s="137"/>
      <c r="G214" s="76" t="s">
        <v>247</v>
      </c>
      <c r="H214" s="63">
        <f t="shared" si="41"/>
        <v>0</v>
      </c>
      <c r="I214" s="252"/>
      <c r="J214" s="253"/>
      <c r="K214" s="253"/>
      <c r="L214" s="254"/>
      <c r="M214" s="123">
        <f t="shared" si="40"/>
        <v>0</v>
      </c>
      <c r="N214" s="141"/>
      <c r="O214" s="22"/>
      <c r="P214" s="22"/>
      <c r="Q214" s="22"/>
    </row>
    <row r="215" spans="1:17" ht="12.75" customHeight="1" thickBot="1" x14ac:dyDescent="0.45">
      <c r="A215" s="228" t="s">
        <v>248</v>
      </c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30"/>
      <c r="M215" s="122">
        <f>SUM(M205:M214)</f>
        <v>0</v>
      </c>
      <c r="N215" s="141"/>
      <c r="O215" s="22"/>
      <c r="P215" s="22"/>
      <c r="Q215" s="22"/>
    </row>
    <row r="216" spans="1:17" ht="12.75" customHeight="1" thickBot="1" x14ac:dyDescent="0.45">
      <c r="A216" s="243" t="s">
        <v>252</v>
      </c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5"/>
      <c r="M216" s="124">
        <f>M215+M202</f>
        <v>0</v>
      </c>
      <c r="N216" s="141"/>
      <c r="O216" s="22"/>
      <c r="P216" s="22"/>
      <c r="Q216" s="22"/>
    </row>
    <row r="217" spans="1:17" ht="14.25" x14ac:dyDescent="0.35">
      <c r="A217" s="22"/>
      <c r="B217" s="22"/>
      <c r="C217" s="28"/>
      <c r="D217" s="29"/>
      <c r="E217" s="29"/>
      <c r="F217" s="29"/>
      <c r="G217" s="29"/>
      <c r="H217" s="29"/>
      <c r="I217" s="29"/>
      <c r="J217" s="47"/>
      <c r="K217" s="22"/>
      <c r="L217" s="22"/>
      <c r="M217" s="78"/>
      <c r="O217" s="22"/>
      <c r="P217" s="22"/>
      <c r="Q217" s="22"/>
    </row>
    <row r="218" spans="1:17" ht="14.25" x14ac:dyDescent="0.35">
      <c r="A218" s="22"/>
      <c r="B218" s="22"/>
      <c r="C218" s="28"/>
      <c r="D218" s="29"/>
      <c r="E218" s="29"/>
      <c r="F218" s="29"/>
      <c r="G218" s="29"/>
      <c r="H218" s="29"/>
      <c r="I218" s="29"/>
      <c r="J218" s="47"/>
      <c r="K218" s="22"/>
      <c r="L218" s="22"/>
      <c r="M218" s="78"/>
      <c r="O218" s="22"/>
      <c r="P218" s="22"/>
      <c r="Q218" s="22"/>
    </row>
    <row r="219" spans="1:17" ht="14.25" x14ac:dyDescent="0.35">
      <c r="A219" s="22"/>
      <c r="B219" s="22"/>
      <c r="C219" s="28"/>
      <c r="D219" s="29"/>
      <c r="E219" s="29"/>
      <c r="F219" s="29"/>
      <c r="G219" s="29"/>
      <c r="H219" s="29"/>
      <c r="I219" s="29"/>
      <c r="J219" s="47"/>
      <c r="K219" s="22"/>
      <c r="L219" s="22"/>
      <c r="M219" s="78"/>
      <c r="O219" s="22"/>
      <c r="P219" s="22"/>
      <c r="Q219" s="22"/>
    </row>
    <row r="220" spans="1:17" ht="20.65" thickBot="1" x14ac:dyDescent="0.6">
      <c r="A220" s="234" t="str">
        <f>'Estimated Budget - Summary'!J12</f>
        <v>Partner 7</v>
      </c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O220" s="22"/>
      <c r="P220" s="22"/>
      <c r="Q220" s="22"/>
    </row>
    <row r="221" spans="1:17" ht="78" x14ac:dyDescent="0.35">
      <c r="A221" s="48" t="s">
        <v>62</v>
      </c>
      <c r="B221" s="89" t="s">
        <v>253</v>
      </c>
      <c r="C221" s="53" t="s">
        <v>235</v>
      </c>
      <c r="D221" s="56" t="s">
        <v>236</v>
      </c>
      <c r="E221" s="56" t="s">
        <v>237</v>
      </c>
      <c r="F221" s="56" t="s">
        <v>238</v>
      </c>
      <c r="G221" s="56" t="s">
        <v>239</v>
      </c>
      <c r="H221" s="57" t="s">
        <v>240</v>
      </c>
      <c r="I221" s="55" t="s">
        <v>241</v>
      </c>
      <c r="J221" s="56" t="s">
        <v>321</v>
      </c>
      <c r="K221" s="67" t="s">
        <v>242</v>
      </c>
      <c r="L221" s="68" t="s">
        <v>243</v>
      </c>
      <c r="M221" s="69" t="s">
        <v>244</v>
      </c>
      <c r="N221" s="141"/>
      <c r="O221" s="22"/>
      <c r="P221" s="22"/>
      <c r="Q221" s="22"/>
    </row>
    <row r="222" spans="1:17" ht="20.65" x14ac:dyDescent="0.6">
      <c r="A222" s="240" t="s">
        <v>245</v>
      </c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2"/>
      <c r="N222" s="141"/>
      <c r="O222" s="22"/>
      <c r="P222" s="22"/>
      <c r="Q222" s="22"/>
    </row>
    <row r="223" spans="1:17" ht="15" customHeight="1" x14ac:dyDescent="0.35">
      <c r="A223" s="59" t="s">
        <v>69</v>
      </c>
      <c r="B223" s="159" t="s">
        <v>70</v>
      </c>
      <c r="C223" s="151" t="s">
        <v>70</v>
      </c>
      <c r="D223" s="151" t="s">
        <v>70</v>
      </c>
      <c r="E223" s="151" t="s">
        <v>70</v>
      </c>
      <c r="F223" s="137"/>
      <c r="G223" s="76" t="s">
        <v>247</v>
      </c>
      <c r="H223" s="63">
        <f>IFERROR(IF(G223="Car",2*$G$313*F223,IF(G223="Train",2*$G$314*F223,(VLOOKUP(G223,$F$315:$G$317,2,FALSE)))),"")</f>
        <v>0</v>
      </c>
      <c r="I223" s="58"/>
      <c r="J223" s="153" t="s">
        <v>246</v>
      </c>
      <c r="K223" s="77" t="str">
        <f>IF(AND(I223="",J223=""),"",IFERROR(VLOOKUP(I223,$D$320:$E$350,2,FALSE),"  "))</f>
        <v xml:space="preserve">  </v>
      </c>
      <c r="L223" s="61" t="str">
        <f>IFERROR(J223*K223, "0")</f>
        <v>0</v>
      </c>
      <c r="M223" s="62">
        <f xml:space="preserve"> IFERROR(H223+L223, "  ")</f>
        <v>0</v>
      </c>
      <c r="N223" s="141"/>
      <c r="O223" s="22"/>
      <c r="P223" s="22"/>
      <c r="Q223" s="22"/>
    </row>
    <row r="224" spans="1:17" ht="15" customHeight="1" x14ac:dyDescent="0.35">
      <c r="A224" s="59" t="s">
        <v>71</v>
      </c>
      <c r="B224" s="88"/>
      <c r="C224" s="54"/>
      <c r="D224" s="49"/>
      <c r="E224" s="49"/>
      <c r="F224" s="137"/>
      <c r="G224" s="76" t="s">
        <v>247</v>
      </c>
      <c r="H224" s="63">
        <f t="shared" ref="H224:H232" si="42">IFERROR(IF(G224="Car",2*$G$313*F224,IF(G224="Train",2*$G$314*F224,(VLOOKUP(G224,$F$315:$G$317,2,FALSE)))),"")</f>
        <v>0</v>
      </c>
      <c r="I224" s="58"/>
      <c r="J224" s="130"/>
      <c r="K224" s="77" t="str">
        <f t="shared" ref="K224:K232" si="43">IF(AND(I224="",J224=""),"",IFERROR(VLOOKUP(I224,$D$320:$E$350,2,FALSE),"  "))</f>
        <v/>
      </c>
      <c r="L224" s="61" t="str">
        <f t="shared" ref="L224:L232" si="44">IFERROR(J224*K224, "0")</f>
        <v>0</v>
      </c>
      <c r="M224" s="62">
        <f t="shared" ref="M224:M232" si="45" xml:space="preserve"> IFERROR(H224+L224, "  ")</f>
        <v>0</v>
      </c>
      <c r="N224" s="141"/>
      <c r="O224" s="22"/>
      <c r="P224" s="22"/>
      <c r="Q224" s="22"/>
    </row>
    <row r="225" spans="1:17" ht="15" customHeight="1" x14ac:dyDescent="0.35">
      <c r="A225" s="59" t="s">
        <v>72</v>
      </c>
      <c r="B225" s="88"/>
      <c r="C225" s="54"/>
      <c r="D225" s="49"/>
      <c r="E225" s="49"/>
      <c r="F225" s="137"/>
      <c r="G225" s="76" t="s">
        <v>247</v>
      </c>
      <c r="H225" s="63">
        <f t="shared" si="42"/>
        <v>0</v>
      </c>
      <c r="I225" s="58"/>
      <c r="J225" s="130"/>
      <c r="K225" s="77" t="str">
        <f t="shared" si="43"/>
        <v/>
      </c>
      <c r="L225" s="61" t="str">
        <f t="shared" si="44"/>
        <v>0</v>
      </c>
      <c r="M225" s="62">
        <f t="shared" si="45"/>
        <v>0</v>
      </c>
      <c r="N225" s="141"/>
      <c r="O225" s="22"/>
      <c r="P225" s="22"/>
      <c r="Q225" s="22"/>
    </row>
    <row r="226" spans="1:17" ht="15" customHeight="1" x14ac:dyDescent="0.35">
      <c r="A226" s="59" t="s">
        <v>73</v>
      </c>
      <c r="B226" s="88"/>
      <c r="C226" s="54"/>
      <c r="D226" s="49"/>
      <c r="E226" s="49"/>
      <c r="F226" s="137"/>
      <c r="G226" s="76" t="s">
        <v>247</v>
      </c>
      <c r="H226" s="63">
        <f t="shared" si="42"/>
        <v>0</v>
      </c>
      <c r="I226" s="58"/>
      <c r="J226" s="130"/>
      <c r="K226" s="77" t="str">
        <f t="shared" si="43"/>
        <v/>
      </c>
      <c r="L226" s="61" t="str">
        <f t="shared" si="44"/>
        <v>0</v>
      </c>
      <c r="M226" s="62">
        <f t="shared" si="45"/>
        <v>0</v>
      </c>
      <c r="N226" s="141"/>
      <c r="O226" s="22"/>
      <c r="P226" s="22"/>
      <c r="Q226" s="22"/>
    </row>
    <row r="227" spans="1:17" ht="15" customHeight="1" x14ac:dyDescent="0.35">
      <c r="A227" s="59" t="s">
        <v>74</v>
      </c>
      <c r="B227" s="88"/>
      <c r="C227" s="54"/>
      <c r="D227" s="49"/>
      <c r="E227" s="49"/>
      <c r="F227" s="137"/>
      <c r="G227" s="76" t="s">
        <v>247</v>
      </c>
      <c r="H227" s="63">
        <f t="shared" si="42"/>
        <v>0</v>
      </c>
      <c r="I227" s="58"/>
      <c r="J227" s="130"/>
      <c r="K227" s="77" t="str">
        <f t="shared" si="43"/>
        <v/>
      </c>
      <c r="L227" s="61" t="str">
        <f t="shared" si="44"/>
        <v>0</v>
      </c>
      <c r="M227" s="62">
        <f t="shared" si="45"/>
        <v>0</v>
      </c>
      <c r="N227" s="141"/>
      <c r="O227" s="22"/>
      <c r="P227" s="22"/>
      <c r="Q227" s="22"/>
    </row>
    <row r="228" spans="1:17" ht="15" customHeight="1" x14ac:dyDescent="0.35">
      <c r="A228" s="59" t="s">
        <v>75</v>
      </c>
      <c r="B228" s="88"/>
      <c r="C228" s="54"/>
      <c r="D228" s="49"/>
      <c r="E228" s="49"/>
      <c r="F228" s="137"/>
      <c r="G228" s="76" t="s">
        <v>247</v>
      </c>
      <c r="H228" s="63">
        <f t="shared" si="42"/>
        <v>0</v>
      </c>
      <c r="I228" s="58"/>
      <c r="J228" s="130"/>
      <c r="K228" s="77" t="str">
        <f t="shared" si="43"/>
        <v/>
      </c>
      <c r="L228" s="61" t="str">
        <f t="shared" si="44"/>
        <v>0</v>
      </c>
      <c r="M228" s="62">
        <f t="shared" si="45"/>
        <v>0</v>
      </c>
      <c r="N228" s="141"/>
      <c r="O228" s="22"/>
      <c r="P228" s="22"/>
      <c r="Q228" s="22"/>
    </row>
    <row r="229" spans="1:17" ht="15" customHeight="1" x14ac:dyDescent="0.35">
      <c r="A229" s="59" t="s">
        <v>76</v>
      </c>
      <c r="B229" s="88"/>
      <c r="C229" s="54"/>
      <c r="D229" s="49"/>
      <c r="E229" s="49"/>
      <c r="F229" s="137"/>
      <c r="G229" s="76" t="s">
        <v>247</v>
      </c>
      <c r="H229" s="63">
        <f t="shared" si="42"/>
        <v>0</v>
      </c>
      <c r="I229" s="58"/>
      <c r="J229" s="130"/>
      <c r="K229" s="77" t="str">
        <f t="shared" si="43"/>
        <v/>
      </c>
      <c r="L229" s="61" t="str">
        <f t="shared" si="44"/>
        <v>0</v>
      </c>
      <c r="M229" s="62">
        <f t="shared" si="45"/>
        <v>0</v>
      </c>
      <c r="N229" s="141"/>
      <c r="O229" s="22"/>
      <c r="P229" s="22"/>
      <c r="Q229" s="22"/>
    </row>
    <row r="230" spans="1:17" ht="15" customHeight="1" x14ac:dyDescent="0.35">
      <c r="A230" s="59" t="s">
        <v>77</v>
      </c>
      <c r="B230" s="88"/>
      <c r="C230" s="54"/>
      <c r="D230" s="49"/>
      <c r="E230" s="49"/>
      <c r="F230" s="137"/>
      <c r="G230" s="76" t="s">
        <v>247</v>
      </c>
      <c r="H230" s="63">
        <f t="shared" si="42"/>
        <v>0</v>
      </c>
      <c r="I230" s="58"/>
      <c r="J230" s="130"/>
      <c r="K230" s="77" t="str">
        <f t="shared" si="43"/>
        <v/>
      </c>
      <c r="L230" s="61" t="str">
        <f t="shared" si="44"/>
        <v>0</v>
      </c>
      <c r="M230" s="62">
        <f t="shared" si="45"/>
        <v>0</v>
      </c>
      <c r="N230" s="141"/>
      <c r="O230" s="22"/>
      <c r="P230" s="22"/>
      <c r="Q230" s="22"/>
    </row>
    <row r="231" spans="1:17" ht="15" customHeight="1" x14ac:dyDescent="0.35">
      <c r="A231" s="59" t="s">
        <v>78</v>
      </c>
      <c r="B231" s="88"/>
      <c r="C231" s="54"/>
      <c r="D231" s="49"/>
      <c r="E231" s="49"/>
      <c r="F231" s="137"/>
      <c r="G231" s="76" t="s">
        <v>247</v>
      </c>
      <c r="H231" s="63">
        <f t="shared" si="42"/>
        <v>0</v>
      </c>
      <c r="I231" s="58"/>
      <c r="J231" s="130"/>
      <c r="K231" s="77" t="str">
        <f t="shared" si="43"/>
        <v/>
      </c>
      <c r="L231" s="61" t="str">
        <f t="shared" si="44"/>
        <v>0</v>
      </c>
      <c r="M231" s="62">
        <f t="shared" si="45"/>
        <v>0</v>
      </c>
      <c r="N231" s="141"/>
      <c r="O231" s="22"/>
      <c r="P231" s="22"/>
      <c r="Q231" s="22"/>
    </row>
    <row r="232" spans="1:17" ht="15" customHeight="1" thickBot="1" x14ac:dyDescent="0.4">
      <c r="A232" s="59" t="s">
        <v>79</v>
      </c>
      <c r="B232" s="90"/>
      <c r="C232" s="54"/>
      <c r="D232" s="49"/>
      <c r="E232" s="49"/>
      <c r="F232" s="137"/>
      <c r="G232" s="76" t="s">
        <v>247</v>
      </c>
      <c r="H232" s="63">
        <f t="shared" si="42"/>
        <v>0</v>
      </c>
      <c r="I232" s="58"/>
      <c r="J232" s="130"/>
      <c r="K232" s="77" t="str">
        <f t="shared" si="43"/>
        <v/>
      </c>
      <c r="L232" s="61" t="str">
        <f t="shared" si="44"/>
        <v>0</v>
      </c>
      <c r="M232" s="62">
        <f t="shared" si="45"/>
        <v>0</v>
      </c>
      <c r="N232" s="141"/>
      <c r="O232" s="22"/>
      <c r="P232" s="22"/>
      <c r="Q232" s="22"/>
    </row>
    <row r="233" spans="1:17" ht="12.75" customHeight="1" thickBot="1" x14ac:dyDescent="0.45">
      <c r="A233" s="228" t="s">
        <v>248</v>
      </c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30"/>
      <c r="M233" s="122">
        <f>SUM(M223:M232)</f>
        <v>0</v>
      </c>
      <c r="N233" s="141"/>
      <c r="O233" s="22"/>
      <c r="P233" s="22"/>
      <c r="Q233" s="22"/>
    </row>
    <row r="234" spans="1:17" ht="21" thickBot="1" x14ac:dyDescent="0.65">
      <c r="A234" s="240" t="s">
        <v>249</v>
      </c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2"/>
      <c r="N234" s="141"/>
      <c r="O234" s="22"/>
      <c r="P234" s="22"/>
      <c r="Q234" s="22"/>
    </row>
    <row r="235" spans="1:17" ht="78" x14ac:dyDescent="0.35">
      <c r="A235" s="48" t="s">
        <v>62</v>
      </c>
      <c r="B235" s="89" t="s">
        <v>254</v>
      </c>
      <c r="C235" s="53" t="s">
        <v>250</v>
      </c>
      <c r="D235" s="56" t="s">
        <v>236</v>
      </c>
      <c r="E235" s="56" t="s">
        <v>237</v>
      </c>
      <c r="F235" s="56" t="s">
        <v>238</v>
      </c>
      <c r="G235" s="56" t="s">
        <v>239</v>
      </c>
      <c r="H235" s="70" t="s">
        <v>240</v>
      </c>
      <c r="I235" s="246" t="s">
        <v>251</v>
      </c>
      <c r="J235" s="247"/>
      <c r="K235" s="247"/>
      <c r="L235" s="248"/>
      <c r="M235" s="57" t="s">
        <v>240</v>
      </c>
      <c r="N235" s="141"/>
      <c r="O235" s="22"/>
      <c r="P235" s="22"/>
      <c r="Q235" s="22"/>
    </row>
    <row r="236" spans="1:17" ht="15" customHeight="1" x14ac:dyDescent="0.35">
      <c r="A236" s="59" t="s">
        <v>69</v>
      </c>
      <c r="B236" s="159" t="s">
        <v>70</v>
      </c>
      <c r="C236" s="151" t="s">
        <v>70</v>
      </c>
      <c r="D236" s="151" t="s">
        <v>70</v>
      </c>
      <c r="E236" s="151" t="s">
        <v>70</v>
      </c>
      <c r="F236" s="138"/>
      <c r="G236" s="76" t="s">
        <v>247</v>
      </c>
      <c r="H236" s="63">
        <f>IFERROR(IF(G236="Car",2*$G$313*F236,IF(G236="Train",2*$G$314*F236,(VLOOKUP(G236,$F$315:$G$317,2,FALSE)))),"")</f>
        <v>0</v>
      </c>
      <c r="I236" s="249"/>
      <c r="J236" s="250"/>
      <c r="K236" s="250"/>
      <c r="L236" s="251"/>
      <c r="M236" s="62">
        <f t="shared" ref="M236:M245" si="46" xml:space="preserve"> IFERROR(H236+L236, "  ")</f>
        <v>0</v>
      </c>
      <c r="N236" s="141"/>
      <c r="O236" s="22"/>
      <c r="P236" s="22"/>
      <c r="Q236" s="22"/>
    </row>
    <row r="237" spans="1:17" ht="15" customHeight="1" x14ac:dyDescent="0.35">
      <c r="A237" s="59" t="s">
        <v>71</v>
      </c>
      <c r="B237" s="88"/>
      <c r="C237" s="49"/>
      <c r="D237" s="49"/>
      <c r="E237" s="49"/>
      <c r="F237" s="137"/>
      <c r="G237" s="76" t="s">
        <v>247</v>
      </c>
      <c r="H237" s="63">
        <f t="shared" ref="H237:H245" si="47">IFERROR(IF(G237="Car",2*$G$313*F237,IF(G237="Train",2*$G$314*F237,(VLOOKUP(G237,$F$315:$G$317,2,FALSE)))),"")</f>
        <v>0</v>
      </c>
      <c r="I237" s="249"/>
      <c r="J237" s="250"/>
      <c r="K237" s="250"/>
      <c r="L237" s="251"/>
      <c r="M237" s="62">
        <f t="shared" si="46"/>
        <v>0</v>
      </c>
      <c r="N237" s="141"/>
      <c r="O237" s="22"/>
      <c r="P237" s="22"/>
      <c r="Q237" s="22"/>
    </row>
    <row r="238" spans="1:17" ht="15" customHeight="1" x14ac:dyDescent="0.35">
      <c r="A238" s="59" t="s">
        <v>72</v>
      </c>
      <c r="B238" s="88"/>
      <c r="C238" s="49"/>
      <c r="D238" s="49"/>
      <c r="E238" s="49"/>
      <c r="F238" s="137"/>
      <c r="G238" s="76" t="s">
        <v>247</v>
      </c>
      <c r="H238" s="63">
        <f t="shared" si="47"/>
        <v>0</v>
      </c>
      <c r="I238" s="249"/>
      <c r="J238" s="250"/>
      <c r="K238" s="250"/>
      <c r="L238" s="251"/>
      <c r="M238" s="62">
        <f t="shared" si="46"/>
        <v>0</v>
      </c>
      <c r="N238" s="141"/>
      <c r="O238" s="22"/>
      <c r="P238" s="22"/>
      <c r="Q238" s="22"/>
    </row>
    <row r="239" spans="1:17" ht="15" customHeight="1" x14ac:dyDescent="0.35">
      <c r="A239" s="59" t="s">
        <v>73</v>
      </c>
      <c r="B239" s="88"/>
      <c r="C239" s="49"/>
      <c r="D239" s="49"/>
      <c r="E239" s="49"/>
      <c r="F239" s="137"/>
      <c r="G239" s="76" t="s">
        <v>247</v>
      </c>
      <c r="H239" s="63">
        <f t="shared" si="47"/>
        <v>0</v>
      </c>
      <c r="I239" s="249"/>
      <c r="J239" s="250"/>
      <c r="K239" s="250"/>
      <c r="L239" s="251"/>
      <c r="M239" s="62">
        <f t="shared" si="46"/>
        <v>0</v>
      </c>
      <c r="N239" s="141"/>
      <c r="O239" s="22"/>
      <c r="P239" s="22"/>
      <c r="Q239" s="22"/>
    </row>
    <row r="240" spans="1:17" ht="15" customHeight="1" x14ac:dyDescent="0.35">
      <c r="A240" s="59" t="s">
        <v>74</v>
      </c>
      <c r="B240" s="88"/>
      <c r="C240" s="49"/>
      <c r="D240" s="49"/>
      <c r="E240" s="49"/>
      <c r="F240" s="137"/>
      <c r="G240" s="76" t="s">
        <v>247</v>
      </c>
      <c r="H240" s="63">
        <f t="shared" si="47"/>
        <v>0</v>
      </c>
      <c r="I240" s="249"/>
      <c r="J240" s="250"/>
      <c r="K240" s="250"/>
      <c r="L240" s="251"/>
      <c r="M240" s="62">
        <f t="shared" si="46"/>
        <v>0</v>
      </c>
      <c r="N240" s="141"/>
      <c r="O240" s="22"/>
      <c r="P240" s="22"/>
      <c r="Q240" s="22"/>
    </row>
    <row r="241" spans="1:17" ht="15" customHeight="1" x14ac:dyDescent="0.35">
      <c r="A241" s="59" t="s">
        <v>75</v>
      </c>
      <c r="B241" s="88"/>
      <c r="C241" s="49"/>
      <c r="D241" s="49"/>
      <c r="E241" s="49"/>
      <c r="F241" s="137"/>
      <c r="G241" s="76" t="s">
        <v>247</v>
      </c>
      <c r="H241" s="63">
        <f t="shared" si="47"/>
        <v>0</v>
      </c>
      <c r="I241" s="249"/>
      <c r="J241" s="250"/>
      <c r="K241" s="250"/>
      <c r="L241" s="251"/>
      <c r="M241" s="62">
        <f t="shared" si="46"/>
        <v>0</v>
      </c>
      <c r="N241" s="141"/>
      <c r="O241" s="22"/>
      <c r="P241" s="22"/>
      <c r="Q241" s="22"/>
    </row>
    <row r="242" spans="1:17" ht="15" customHeight="1" x14ac:dyDescent="0.35">
      <c r="A242" s="59" t="s">
        <v>76</v>
      </c>
      <c r="B242" s="88"/>
      <c r="C242" s="49"/>
      <c r="D242" s="49"/>
      <c r="E242" s="49"/>
      <c r="F242" s="137"/>
      <c r="G242" s="76" t="s">
        <v>247</v>
      </c>
      <c r="H242" s="63">
        <f t="shared" si="47"/>
        <v>0</v>
      </c>
      <c r="I242" s="249"/>
      <c r="J242" s="250"/>
      <c r="K242" s="250"/>
      <c r="L242" s="251"/>
      <c r="M242" s="62">
        <f t="shared" si="46"/>
        <v>0</v>
      </c>
      <c r="N242" s="141"/>
      <c r="O242" s="22"/>
      <c r="P242" s="22"/>
      <c r="Q242" s="22"/>
    </row>
    <row r="243" spans="1:17" ht="15" customHeight="1" x14ac:dyDescent="0.35">
      <c r="A243" s="59" t="s">
        <v>77</v>
      </c>
      <c r="B243" s="88"/>
      <c r="C243" s="49"/>
      <c r="D243" s="49"/>
      <c r="E243" s="49"/>
      <c r="F243" s="137"/>
      <c r="G243" s="76" t="s">
        <v>247</v>
      </c>
      <c r="H243" s="63">
        <f t="shared" si="47"/>
        <v>0</v>
      </c>
      <c r="I243" s="249"/>
      <c r="J243" s="250"/>
      <c r="K243" s="250"/>
      <c r="L243" s="251"/>
      <c r="M243" s="62">
        <f t="shared" si="46"/>
        <v>0</v>
      </c>
      <c r="N243" s="141"/>
      <c r="O243" s="22"/>
      <c r="P243" s="22"/>
      <c r="Q243" s="22"/>
    </row>
    <row r="244" spans="1:17" ht="15" customHeight="1" x14ac:dyDescent="0.35">
      <c r="A244" s="59" t="s">
        <v>78</v>
      </c>
      <c r="B244" s="88"/>
      <c r="C244" s="49"/>
      <c r="D244" s="49"/>
      <c r="E244" s="49"/>
      <c r="F244" s="137"/>
      <c r="G244" s="76" t="s">
        <v>247</v>
      </c>
      <c r="H244" s="63">
        <f t="shared" si="47"/>
        <v>0</v>
      </c>
      <c r="I244" s="249"/>
      <c r="J244" s="250"/>
      <c r="K244" s="250"/>
      <c r="L244" s="251"/>
      <c r="M244" s="62">
        <f t="shared" si="46"/>
        <v>0</v>
      </c>
      <c r="N244" s="141"/>
      <c r="O244" s="22"/>
      <c r="P244" s="22"/>
      <c r="Q244" s="22"/>
    </row>
    <row r="245" spans="1:17" ht="15" customHeight="1" thickBot="1" x14ac:dyDescent="0.4">
      <c r="A245" s="59">
        <v>10</v>
      </c>
      <c r="B245" s="90"/>
      <c r="C245" s="49"/>
      <c r="D245" s="49"/>
      <c r="E245" s="49"/>
      <c r="F245" s="137"/>
      <c r="G245" s="76" t="s">
        <v>247</v>
      </c>
      <c r="H245" s="63">
        <f t="shared" si="47"/>
        <v>0</v>
      </c>
      <c r="I245" s="252"/>
      <c r="J245" s="253"/>
      <c r="K245" s="253"/>
      <c r="L245" s="254"/>
      <c r="M245" s="123">
        <f t="shared" si="46"/>
        <v>0</v>
      </c>
      <c r="N245" s="141"/>
      <c r="O245" s="22"/>
      <c r="P245" s="22"/>
      <c r="Q245" s="22"/>
    </row>
    <row r="246" spans="1:17" ht="12.75" customHeight="1" thickBot="1" x14ac:dyDescent="0.45">
      <c r="A246" s="228" t="s">
        <v>248</v>
      </c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30"/>
      <c r="M246" s="122">
        <f>SUM(M236:M245)</f>
        <v>0</v>
      </c>
      <c r="N246" s="141"/>
      <c r="O246" s="22"/>
      <c r="P246" s="22"/>
      <c r="Q246" s="22"/>
    </row>
    <row r="247" spans="1:17" ht="12.75" customHeight="1" thickBot="1" x14ac:dyDescent="0.45">
      <c r="A247" s="243" t="s">
        <v>252</v>
      </c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5"/>
      <c r="M247" s="124">
        <f>M246+M233</f>
        <v>0</v>
      </c>
      <c r="N247" s="141"/>
      <c r="O247" s="22"/>
      <c r="P247" s="22"/>
      <c r="Q247" s="22"/>
    </row>
    <row r="248" spans="1:17" ht="14.25" x14ac:dyDescent="0.35">
      <c r="A248" s="22"/>
      <c r="B248" s="22"/>
      <c r="C248" s="28"/>
      <c r="D248" s="29"/>
      <c r="E248" s="29"/>
      <c r="F248" s="29"/>
      <c r="G248" s="29"/>
      <c r="H248" s="29"/>
      <c r="I248" s="29"/>
      <c r="J248" s="47"/>
      <c r="K248" s="22"/>
      <c r="L248" s="22"/>
      <c r="M248" s="78"/>
      <c r="O248" s="22"/>
      <c r="P248" s="22"/>
      <c r="Q248" s="22"/>
    </row>
    <row r="249" spans="1:17" ht="14.25" x14ac:dyDescent="0.35">
      <c r="A249" s="22"/>
      <c r="B249" s="22"/>
      <c r="C249" s="28"/>
      <c r="D249" s="29"/>
      <c r="E249" s="29"/>
      <c r="F249" s="29"/>
      <c r="G249" s="29"/>
      <c r="H249" s="29"/>
      <c r="I249" s="29"/>
      <c r="J249" s="47"/>
      <c r="K249" s="22"/>
      <c r="L249" s="22"/>
      <c r="M249" s="78"/>
      <c r="O249" s="22"/>
      <c r="P249" s="22"/>
      <c r="Q249" s="22"/>
    </row>
    <row r="250" spans="1:17" ht="14.25" x14ac:dyDescent="0.35">
      <c r="A250" s="22"/>
      <c r="B250" s="22"/>
      <c r="C250" s="28"/>
      <c r="D250" s="29"/>
      <c r="E250" s="29"/>
      <c r="F250" s="29"/>
      <c r="G250" s="29"/>
      <c r="H250" s="29"/>
      <c r="I250" s="29"/>
      <c r="J250" s="47"/>
      <c r="K250" s="22"/>
      <c r="L250" s="22"/>
      <c r="M250" s="78"/>
      <c r="O250" s="22"/>
      <c r="P250" s="22"/>
      <c r="Q250" s="22"/>
    </row>
    <row r="251" spans="1:17" ht="20.65" thickBot="1" x14ac:dyDescent="0.6">
      <c r="A251" s="234" t="str">
        <f>'Estimated Budget - Summary'!K12</f>
        <v>Partner 8</v>
      </c>
      <c r="B251" s="235"/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O251" s="22"/>
      <c r="P251" s="22"/>
      <c r="Q251" s="22"/>
    </row>
    <row r="252" spans="1:17" ht="78" x14ac:dyDescent="0.35">
      <c r="A252" s="48" t="s">
        <v>62</v>
      </c>
      <c r="B252" s="89" t="s">
        <v>253</v>
      </c>
      <c r="C252" s="53" t="s">
        <v>235</v>
      </c>
      <c r="D252" s="56" t="s">
        <v>236</v>
      </c>
      <c r="E252" s="56" t="s">
        <v>237</v>
      </c>
      <c r="F252" s="56" t="s">
        <v>238</v>
      </c>
      <c r="G252" s="56" t="s">
        <v>239</v>
      </c>
      <c r="H252" s="57" t="s">
        <v>240</v>
      </c>
      <c r="I252" s="55" t="s">
        <v>241</v>
      </c>
      <c r="J252" s="56" t="s">
        <v>321</v>
      </c>
      <c r="K252" s="67" t="s">
        <v>242</v>
      </c>
      <c r="L252" s="68" t="s">
        <v>243</v>
      </c>
      <c r="M252" s="69" t="s">
        <v>244</v>
      </c>
      <c r="N252" s="141"/>
      <c r="O252" s="22"/>
      <c r="P252" s="22"/>
      <c r="Q252" s="22"/>
    </row>
    <row r="253" spans="1:17" ht="20.65" x14ac:dyDescent="0.6">
      <c r="A253" s="240" t="s">
        <v>245</v>
      </c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2"/>
      <c r="N253" s="141"/>
      <c r="O253" s="22"/>
      <c r="P253" s="22"/>
      <c r="Q253" s="22"/>
    </row>
    <row r="254" spans="1:17" ht="15" customHeight="1" x14ac:dyDescent="0.35">
      <c r="A254" s="59" t="s">
        <v>69</v>
      </c>
      <c r="B254" s="159" t="s">
        <v>70</v>
      </c>
      <c r="C254" s="151" t="s">
        <v>70</v>
      </c>
      <c r="D254" s="151" t="s">
        <v>70</v>
      </c>
      <c r="E254" s="151" t="s">
        <v>70</v>
      </c>
      <c r="F254" s="137"/>
      <c r="G254" s="76" t="s">
        <v>247</v>
      </c>
      <c r="H254" s="63">
        <f>IFERROR(IF(G254="Car",2*$G$313*F254,IF(G254="Train",2*$G$314*F254,(VLOOKUP(G254,$F$315:$G$317,2,FALSE)))),"")</f>
        <v>0</v>
      </c>
      <c r="I254" s="58"/>
      <c r="J254" s="153" t="s">
        <v>246</v>
      </c>
      <c r="K254" s="77" t="str">
        <f>IF(AND(I254="",J254=""),"",IFERROR(VLOOKUP(I254,$D$320:$E$350,2,FALSE),"  "))</f>
        <v xml:space="preserve">  </v>
      </c>
      <c r="L254" s="61" t="str">
        <f>IFERROR(J254*K254, "0")</f>
        <v>0</v>
      </c>
      <c r="M254" s="62">
        <f xml:space="preserve"> IFERROR(H254+L254, "  ")</f>
        <v>0</v>
      </c>
      <c r="N254" s="141"/>
      <c r="O254" s="22"/>
      <c r="P254" s="22"/>
      <c r="Q254" s="22"/>
    </row>
    <row r="255" spans="1:17" ht="15" customHeight="1" x14ac:dyDescent="0.35">
      <c r="A255" s="59" t="s">
        <v>71</v>
      </c>
      <c r="B255" s="88"/>
      <c r="C255" s="54"/>
      <c r="D255" s="49"/>
      <c r="E255" s="49"/>
      <c r="F255" s="137"/>
      <c r="G255" s="76" t="s">
        <v>247</v>
      </c>
      <c r="H255" s="63">
        <f t="shared" ref="H255:H263" si="48">IFERROR(IF(G255="Car",2*$G$313*F255,IF(G255="Train",2*$G$314*F255,(VLOOKUP(G255,$F$315:$G$317,2,FALSE)))),"")</f>
        <v>0</v>
      </c>
      <c r="I255" s="58"/>
      <c r="J255" s="130"/>
      <c r="K255" s="77" t="str">
        <f t="shared" ref="K255:K263" si="49">IF(AND(I255="",J255=""),"",IFERROR(VLOOKUP(I255,$D$320:$E$350,2,FALSE),"  "))</f>
        <v/>
      </c>
      <c r="L255" s="61" t="str">
        <f t="shared" ref="L255:L263" si="50">IFERROR(J255*K255, "0")</f>
        <v>0</v>
      </c>
      <c r="M255" s="62">
        <f t="shared" ref="M255:M263" si="51" xml:space="preserve"> IFERROR(H255+L255, "  ")</f>
        <v>0</v>
      </c>
      <c r="N255" s="141"/>
      <c r="O255" s="22"/>
      <c r="P255" s="22"/>
      <c r="Q255" s="22"/>
    </row>
    <row r="256" spans="1:17" ht="15" customHeight="1" x14ac:dyDescent="0.35">
      <c r="A256" s="59" t="s">
        <v>72</v>
      </c>
      <c r="B256" s="88"/>
      <c r="C256" s="54"/>
      <c r="D256" s="49"/>
      <c r="E256" s="49"/>
      <c r="F256" s="137"/>
      <c r="G256" s="76" t="s">
        <v>247</v>
      </c>
      <c r="H256" s="63">
        <f t="shared" si="48"/>
        <v>0</v>
      </c>
      <c r="I256" s="58"/>
      <c r="J256" s="130"/>
      <c r="K256" s="77" t="str">
        <f t="shared" si="49"/>
        <v/>
      </c>
      <c r="L256" s="61" t="str">
        <f t="shared" si="50"/>
        <v>0</v>
      </c>
      <c r="M256" s="62">
        <f t="shared" si="51"/>
        <v>0</v>
      </c>
      <c r="N256" s="141"/>
      <c r="O256" s="22"/>
      <c r="P256" s="22"/>
      <c r="Q256" s="22"/>
    </row>
    <row r="257" spans="1:17" ht="15" customHeight="1" x14ac:dyDescent="0.35">
      <c r="A257" s="59" t="s">
        <v>73</v>
      </c>
      <c r="B257" s="88"/>
      <c r="C257" s="54"/>
      <c r="D257" s="49"/>
      <c r="E257" s="49"/>
      <c r="F257" s="137"/>
      <c r="G257" s="76" t="s">
        <v>247</v>
      </c>
      <c r="H257" s="63">
        <f t="shared" si="48"/>
        <v>0</v>
      </c>
      <c r="I257" s="58"/>
      <c r="J257" s="130"/>
      <c r="K257" s="77" t="str">
        <f t="shared" si="49"/>
        <v/>
      </c>
      <c r="L257" s="61" t="str">
        <f t="shared" si="50"/>
        <v>0</v>
      </c>
      <c r="M257" s="62">
        <f t="shared" si="51"/>
        <v>0</v>
      </c>
      <c r="N257" s="141"/>
      <c r="O257" s="22"/>
      <c r="P257" s="22"/>
      <c r="Q257" s="22"/>
    </row>
    <row r="258" spans="1:17" ht="15" customHeight="1" x14ac:dyDescent="0.35">
      <c r="A258" s="59" t="s">
        <v>74</v>
      </c>
      <c r="B258" s="88"/>
      <c r="C258" s="54"/>
      <c r="D258" s="49"/>
      <c r="E258" s="49"/>
      <c r="F258" s="137"/>
      <c r="G258" s="76" t="s">
        <v>247</v>
      </c>
      <c r="H258" s="63">
        <f t="shared" si="48"/>
        <v>0</v>
      </c>
      <c r="I258" s="58"/>
      <c r="J258" s="130"/>
      <c r="K258" s="77" t="str">
        <f t="shared" si="49"/>
        <v/>
      </c>
      <c r="L258" s="61" t="str">
        <f t="shared" si="50"/>
        <v>0</v>
      </c>
      <c r="M258" s="62">
        <f t="shared" si="51"/>
        <v>0</v>
      </c>
      <c r="N258" s="141"/>
      <c r="O258" s="22"/>
      <c r="P258" s="22"/>
      <c r="Q258" s="22"/>
    </row>
    <row r="259" spans="1:17" ht="15" customHeight="1" x14ac:dyDescent="0.35">
      <c r="A259" s="59" t="s">
        <v>75</v>
      </c>
      <c r="B259" s="88"/>
      <c r="C259" s="54"/>
      <c r="D259" s="49"/>
      <c r="E259" s="49"/>
      <c r="F259" s="137"/>
      <c r="G259" s="76" t="s">
        <v>247</v>
      </c>
      <c r="H259" s="63">
        <f t="shared" si="48"/>
        <v>0</v>
      </c>
      <c r="I259" s="58"/>
      <c r="J259" s="130"/>
      <c r="K259" s="77" t="str">
        <f t="shared" si="49"/>
        <v/>
      </c>
      <c r="L259" s="61" t="str">
        <f t="shared" si="50"/>
        <v>0</v>
      </c>
      <c r="M259" s="62">
        <f t="shared" si="51"/>
        <v>0</v>
      </c>
      <c r="N259" s="141"/>
      <c r="O259" s="22"/>
      <c r="P259" s="22"/>
      <c r="Q259" s="22"/>
    </row>
    <row r="260" spans="1:17" ht="15" customHeight="1" x14ac:dyDescent="0.35">
      <c r="A260" s="59" t="s">
        <v>76</v>
      </c>
      <c r="B260" s="88"/>
      <c r="C260" s="54"/>
      <c r="D260" s="49"/>
      <c r="E260" s="49"/>
      <c r="F260" s="137"/>
      <c r="G260" s="76" t="s">
        <v>247</v>
      </c>
      <c r="H260" s="63">
        <f t="shared" si="48"/>
        <v>0</v>
      </c>
      <c r="I260" s="58"/>
      <c r="J260" s="130"/>
      <c r="K260" s="77" t="str">
        <f t="shared" si="49"/>
        <v/>
      </c>
      <c r="L260" s="61" t="str">
        <f t="shared" si="50"/>
        <v>0</v>
      </c>
      <c r="M260" s="62">
        <f t="shared" si="51"/>
        <v>0</v>
      </c>
      <c r="N260" s="141"/>
      <c r="O260" s="22"/>
      <c r="P260" s="22"/>
      <c r="Q260" s="22"/>
    </row>
    <row r="261" spans="1:17" ht="15" customHeight="1" x14ac:dyDescent="0.35">
      <c r="A261" s="59" t="s">
        <v>77</v>
      </c>
      <c r="B261" s="88"/>
      <c r="C261" s="54"/>
      <c r="D261" s="49"/>
      <c r="E261" s="49"/>
      <c r="F261" s="137"/>
      <c r="G261" s="76" t="s">
        <v>247</v>
      </c>
      <c r="H261" s="63">
        <f t="shared" si="48"/>
        <v>0</v>
      </c>
      <c r="I261" s="58"/>
      <c r="J261" s="130"/>
      <c r="K261" s="77" t="str">
        <f t="shared" si="49"/>
        <v/>
      </c>
      <c r="L261" s="61" t="str">
        <f t="shared" si="50"/>
        <v>0</v>
      </c>
      <c r="M261" s="62">
        <f t="shared" si="51"/>
        <v>0</v>
      </c>
      <c r="N261" s="141"/>
      <c r="O261" s="22"/>
      <c r="P261" s="22"/>
      <c r="Q261" s="22"/>
    </row>
    <row r="262" spans="1:17" ht="15" customHeight="1" x14ac:dyDescent="0.35">
      <c r="A262" s="59" t="s">
        <v>78</v>
      </c>
      <c r="B262" s="88"/>
      <c r="C262" s="54"/>
      <c r="D262" s="49"/>
      <c r="E262" s="49"/>
      <c r="F262" s="137"/>
      <c r="G262" s="76" t="s">
        <v>247</v>
      </c>
      <c r="H262" s="63">
        <f t="shared" si="48"/>
        <v>0</v>
      </c>
      <c r="I262" s="58"/>
      <c r="J262" s="130"/>
      <c r="K262" s="77" t="str">
        <f t="shared" si="49"/>
        <v/>
      </c>
      <c r="L262" s="61" t="str">
        <f t="shared" si="50"/>
        <v>0</v>
      </c>
      <c r="M262" s="62">
        <f t="shared" si="51"/>
        <v>0</v>
      </c>
      <c r="N262" s="141"/>
      <c r="O262" s="22"/>
      <c r="P262" s="22"/>
      <c r="Q262" s="22"/>
    </row>
    <row r="263" spans="1:17" ht="15" customHeight="1" thickBot="1" x14ac:dyDescent="0.4">
      <c r="A263" s="59" t="s">
        <v>79</v>
      </c>
      <c r="B263" s="90"/>
      <c r="C263" s="54"/>
      <c r="D263" s="49"/>
      <c r="E263" s="49"/>
      <c r="F263" s="137"/>
      <c r="G263" s="76" t="s">
        <v>247</v>
      </c>
      <c r="H263" s="63">
        <f t="shared" si="48"/>
        <v>0</v>
      </c>
      <c r="I263" s="58"/>
      <c r="J263" s="130"/>
      <c r="K263" s="77" t="str">
        <f t="shared" si="49"/>
        <v/>
      </c>
      <c r="L263" s="61" t="str">
        <f t="shared" si="50"/>
        <v>0</v>
      </c>
      <c r="M263" s="62">
        <f t="shared" si="51"/>
        <v>0</v>
      </c>
      <c r="N263" s="141"/>
      <c r="O263" s="22"/>
      <c r="P263" s="22"/>
      <c r="Q263" s="22"/>
    </row>
    <row r="264" spans="1:17" ht="12.75" customHeight="1" thickBot="1" x14ac:dyDescent="0.45">
      <c r="A264" s="228" t="s">
        <v>248</v>
      </c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30"/>
      <c r="M264" s="122">
        <f>SUM(M254:M263)</f>
        <v>0</v>
      </c>
      <c r="N264" s="141"/>
      <c r="O264" s="22"/>
      <c r="P264" s="22"/>
      <c r="Q264" s="22"/>
    </row>
    <row r="265" spans="1:17" ht="21" thickBot="1" x14ac:dyDescent="0.65">
      <c r="A265" s="240" t="s">
        <v>249</v>
      </c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2"/>
      <c r="N265" s="141"/>
      <c r="O265" s="22"/>
      <c r="P265" s="22"/>
      <c r="Q265" s="22"/>
    </row>
    <row r="266" spans="1:17" ht="78" x14ac:dyDescent="0.35">
      <c r="A266" s="48" t="s">
        <v>62</v>
      </c>
      <c r="B266" s="89" t="s">
        <v>254</v>
      </c>
      <c r="C266" s="53" t="s">
        <v>250</v>
      </c>
      <c r="D266" s="56" t="s">
        <v>236</v>
      </c>
      <c r="E266" s="56" t="s">
        <v>237</v>
      </c>
      <c r="F266" s="56" t="s">
        <v>238</v>
      </c>
      <c r="G266" s="56" t="s">
        <v>239</v>
      </c>
      <c r="H266" s="70" t="s">
        <v>240</v>
      </c>
      <c r="I266" s="246" t="s">
        <v>251</v>
      </c>
      <c r="J266" s="247"/>
      <c r="K266" s="247"/>
      <c r="L266" s="248"/>
      <c r="M266" s="57" t="s">
        <v>240</v>
      </c>
      <c r="N266" s="141"/>
      <c r="O266" s="22"/>
      <c r="P266" s="22"/>
      <c r="Q266" s="22"/>
    </row>
    <row r="267" spans="1:17" ht="15" customHeight="1" x14ac:dyDescent="0.35">
      <c r="A267" s="59" t="s">
        <v>69</v>
      </c>
      <c r="B267" s="159" t="s">
        <v>70</v>
      </c>
      <c r="C267" s="151" t="s">
        <v>70</v>
      </c>
      <c r="D267" s="151" t="s">
        <v>70</v>
      </c>
      <c r="E267" s="151" t="s">
        <v>70</v>
      </c>
      <c r="F267" s="138"/>
      <c r="G267" s="76" t="s">
        <v>247</v>
      </c>
      <c r="H267" s="63">
        <f>IFERROR(IF(G267="Car",2*$G$313*F267,IF(G267="Train",2*$G$314*F267,(VLOOKUP(G267,$F$315:$G$317,2,FALSE)))),"")</f>
        <v>0</v>
      </c>
      <c r="I267" s="249"/>
      <c r="J267" s="250"/>
      <c r="K267" s="250"/>
      <c r="L267" s="251"/>
      <c r="M267" s="62">
        <f t="shared" ref="M267:M276" si="52" xml:space="preserve"> IFERROR(H267+L267, "  ")</f>
        <v>0</v>
      </c>
      <c r="N267" s="141"/>
      <c r="O267" s="22"/>
      <c r="P267" s="22"/>
      <c r="Q267" s="22"/>
    </row>
    <row r="268" spans="1:17" ht="15" customHeight="1" x14ac:dyDescent="0.35">
      <c r="A268" s="59" t="s">
        <v>71</v>
      </c>
      <c r="B268" s="88"/>
      <c r="C268" s="49"/>
      <c r="D268" s="49"/>
      <c r="E268" s="49"/>
      <c r="F268" s="137"/>
      <c r="G268" s="76" t="s">
        <v>247</v>
      </c>
      <c r="H268" s="63">
        <f t="shared" ref="H268:H276" si="53">IFERROR(IF(G268="Car",2*$G$313*F268,IF(G268="Train",2*$G$314*F268,(VLOOKUP(G268,$F$315:$G$317,2,FALSE)))),"")</f>
        <v>0</v>
      </c>
      <c r="I268" s="249"/>
      <c r="J268" s="250"/>
      <c r="K268" s="250"/>
      <c r="L268" s="251"/>
      <c r="M268" s="62">
        <f t="shared" si="52"/>
        <v>0</v>
      </c>
      <c r="N268" s="141"/>
      <c r="O268" s="22"/>
      <c r="P268" s="22"/>
      <c r="Q268" s="22"/>
    </row>
    <row r="269" spans="1:17" ht="15" customHeight="1" x14ac:dyDescent="0.35">
      <c r="A269" s="59" t="s">
        <v>72</v>
      </c>
      <c r="B269" s="88"/>
      <c r="C269" s="49"/>
      <c r="D269" s="49"/>
      <c r="E269" s="49"/>
      <c r="F269" s="137"/>
      <c r="G269" s="76" t="s">
        <v>247</v>
      </c>
      <c r="H269" s="63">
        <f t="shared" si="53"/>
        <v>0</v>
      </c>
      <c r="I269" s="249"/>
      <c r="J269" s="250"/>
      <c r="K269" s="250"/>
      <c r="L269" s="251"/>
      <c r="M269" s="62">
        <f t="shared" si="52"/>
        <v>0</v>
      </c>
      <c r="N269" s="141"/>
      <c r="O269" s="22"/>
      <c r="P269" s="22"/>
      <c r="Q269" s="22"/>
    </row>
    <row r="270" spans="1:17" ht="15" customHeight="1" x14ac:dyDescent="0.35">
      <c r="A270" s="59" t="s">
        <v>73</v>
      </c>
      <c r="B270" s="88"/>
      <c r="C270" s="49"/>
      <c r="D270" s="49"/>
      <c r="E270" s="49"/>
      <c r="F270" s="137"/>
      <c r="G270" s="76" t="s">
        <v>247</v>
      </c>
      <c r="H270" s="63">
        <f t="shared" si="53"/>
        <v>0</v>
      </c>
      <c r="I270" s="249"/>
      <c r="J270" s="250"/>
      <c r="K270" s="250"/>
      <c r="L270" s="251"/>
      <c r="M270" s="62">
        <f t="shared" si="52"/>
        <v>0</v>
      </c>
      <c r="N270" s="141"/>
      <c r="O270" s="22"/>
      <c r="P270" s="22"/>
      <c r="Q270" s="22"/>
    </row>
    <row r="271" spans="1:17" ht="15" customHeight="1" x14ac:dyDescent="0.35">
      <c r="A271" s="59" t="s">
        <v>74</v>
      </c>
      <c r="B271" s="88"/>
      <c r="C271" s="49"/>
      <c r="D271" s="49"/>
      <c r="E271" s="49"/>
      <c r="F271" s="137"/>
      <c r="G271" s="76" t="s">
        <v>247</v>
      </c>
      <c r="H271" s="63">
        <f t="shared" si="53"/>
        <v>0</v>
      </c>
      <c r="I271" s="249"/>
      <c r="J271" s="250"/>
      <c r="K271" s="250"/>
      <c r="L271" s="251"/>
      <c r="M271" s="62">
        <f t="shared" si="52"/>
        <v>0</v>
      </c>
      <c r="N271" s="141"/>
      <c r="O271" s="22"/>
      <c r="P271" s="22"/>
      <c r="Q271" s="22"/>
    </row>
    <row r="272" spans="1:17" ht="15" customHeight="1" x14ac:dyDescent="0.35">
      <c r="A272" s="59" t="s">
        <v>75</v>
      </c>
      <c r="B272" s="88"/>
      <c r="C272" s="49"/>
      <c r="D272" s="49"/>
      <c r="E272" s="49"/>
      <c r="F272" s="137"/>
      <c r="G272" s="76" t="s">
        <v>247</v>
      </c>
      <c r="H272" s="63">
        <f t="shared" si="53"/>
        <v>0</v>
      </c>
      <c r="I272" s="249"/>
      <c r="J272" s="250"/>
      <c r="K272" s="250"/>
      <c r="L272" s="251"/>
      <c r="M272" s="62">
        <f t="shared" si="52"/>
        <v>0</v>
      </c>
      <c r="N272" s="141"/>
      <c r="O272" s="22"/>
      <c r="P272" s="22"/>
      <c r="Q272" s="22"/>
    </row>
    <row r="273" spans="1:17" ht="15" customHeight="1" x14ac:dyDescent="0.35">
      <c r="A273" s="59" t="s">
        <v>76</v>
      </c>
      <c r="B273" s="88"/>
      <c r="C273" s="49"/>
      <c r="D273" s="49"/>
      <c r="E273" s="49"/>
      <c r="F273" s="137"/>
      <c r="G273" s="76" t="s">
        <v>247</v>
      </c>
      <c r="H273" s="63">
        <f t="shared" si="53"/>
        <v>0</v>
      </c>
      <c r="I273" s="249"/>
      <c r="J273" s="250"/>
      <c r="K273" s="250"/>
      <c r="L273" s="251"/>
      <c r="M273" s="62">
        <f t="shared" si="52"/>
        <v>0</v>
      </c>
      <c r="N273" s="141"/>
      <c r="O273" s="22"/>
      <c r="P273" s="22"/>
      <c r="Q273" s="22"/>
    </row>
    <row r="274" spans="1:17" ht="15" customHeight="1" x14ac:dyDescent="0.35">
      <c r="A274" s="59" t="s">
        <v>77</v>
      </c>
      <c r="B274" s="88"/>
      <c r="C274" s="49"/>
      <c r="D274" s="49"/>
      <c r="E274" s="49"/>
      <c r="F274" s="137"/>
      <c r="G274" s="76" t="s">
        <v>247</v>
      </c>
      <c r="H274" s="63">
        <f t="shared" si="53"/>
        <v>0</v>
      </c>
      <c r="I274" s="249"/>
      <c r="J274" s="250"/>
      <c r="K274" s="250"/>
      <c r="L274" s="251"/>
      <c r="M274" s="62">
        <f t="shared" si="52"/>
        <v>0</v>
      </c>
      <c r="N274" s="141"/>
      <c r="O274" s="22"/>
      <c r="P274" s="22"/>
      <c r="Q274" s="22"/>
    </row>
    <row r="275" spans="1:17" ht="15" customHeight="1" x14ac:dyDescent="0.35">
      <c r="A275" s="59" t="s">
        <v>78</v>
      </c>
      <c r="B275" s="88"/>
      <c r="C275" s="49"/>
      <c r="D275" s="49"/>
      <c r="E275" s="49"/>
      <c r="F275" s="137"/>
      <c r="G275" s="76" t="s">
        <v>247</v>
      </c>
      <c r="H275" s="63">
        <f t="shared" si="53"/>
        <v>0</v>
      </c>
      <c r="I275" s="249"/>
      <c r="J275" s="250"/>
      <c r="K275" s="250"/>
      <c r="L275" s="251"/>
      <c r="M275" s="62">
        <f t="shared" si="52"/>
        <v>0</v>
      </c>
      <c r="N275" s="141"/>
      <c r="O275" s="22"/>
      <c r="P275" s="22"/>
      <c r="Q275" s="22"/>
    </row>
    <row r="276" spans="1:17" ht="15" customHeight="1" thickBot="1" x14ac:dyDescent="0.4">
      <c r="A276" s="59">
        <v>10</v>
      </c>
      <c r="B276" s="90"/>
      <c r="C276" s="49"/>
      <c r="D276" s="49"/>
      <c r="E276" s="49"/>
      <c r="F276" s="137"/>
      <c r="G276" s="76" t="s">
        <v>247</v>
      </c>
      <c r="H276" s="63">
        <f t="shared" si="53"/>
        <v>0</v>
      </c>
      <c r="I276" s="252"/>
      <c r="J276" s="253"/>
      <c r="K276" s="253"/>
      <c r="L276" s="254"/>
      <c r="M276" s="123">
        <f t="shared" si="52"/>
        <v>0</v>
      </c>
      <c r="N276" s="141"/>
      <c r="O276" s="22"/>
      <c r="P276" s="22"/>
      <c r="Q276" s="22"/>
    </row>
    <row r="277" spans="1:17" ht="12.75" customHeight="1" thickBot="1" x14ac:dyDescent="0.45">
      <c r="A277" s="228" t="s">
        <v>248</v>
      </c>
      <c r="B277" s="229"/>
      <c r="C277" s="229"/>
      <c r="D277" s="229"/>
      <c r="E277" s="229"/>
      <c r="F277" s="229"/>
      <c r="G277" s="229"/>
      <c r="H277" s="229"/>
      <c r="I277" s="229"/>
      <c r="J277" s="229"/>
      <c r="K277" s="229"/>
      <c r="L277" s="230"/>
      <c r="M277" s="122">
        <f>SUM(M267:M276)</f>
        <v>0</v>
      </c>
      <c r="N277" s="141"/>
      <c r="O277" s="22"/>
      <c r="P277" s="22"/>
      <c r="Q277" s="22"/>
    </row>
    <row r="278" spans="1:17" ht="12.75" customHeight="1" thickBot="1" x14ac:dyDescent="0.45">
      <c r="A278" s="243" t="s">
        <v>252</v>
      </c>
      <c r="B278" s="244"/>
      <c r="C278" s="244"/>
      <c r="D278" s="244"/>
      <c r="E278" s="244"/>
      <c r="F278" s="244"/>
      <c r="G278" s="244"/>
      <c r="H278" s="244"/>
      <c r="I278" s="244"/>
      <c r="J278" s="244"/>
      <c r="K278" s="244"/>
      <c r="L278" s="245"/>
      <c r="M278" s="124">
        <f>M277+M264</f>
        <v>0</v>
      </c>
      <c r="N278" s="141"/>
      <c r="O278" s="22"/>
      <c r="P278" s="22"/>
      <c r="Q278" s="22"/>
    </row>
    <row r="279" spans="1:17" ht="14.25" x14ac:dyDescent="0.35">
      <c r="A279" s="22"/>
      <c r="B279" s="22"/>
      <c r="C279" s="28"/>
      <c r="D279" s="29"/>
      <c r="E279" s="29"/>
      <c r="F279" s="29"/>
      <c r="G279" s="29"/>
      <c r="H279" s="29"/>
      <c r="I279" s="29"/>
      <c r="J279" s="47"/>
      <c r="K279" s="22"/>
      <c r="L279" s="22"/>
      <c r="M279" s="78"/>
      <c r="O279" s="22"/>
      <c r="P279" s="22"/>
      <c r="Q279" s="22"/>
    </row>
    <row r="280" spans="1:17" ht="14.25" x14ac:dyDescent="0.35">
      <c r="A280" s="22"/>
      <c r="B280" s="22"/>
      <c r="C280" s="28"/>
      <c r="D280" s="29"/>
      <c r="E280" s="29"/>
      <c r="F280" s="29"/>
      <c r="G280" s="29"/>
      <c r="H280" s="29"/>
      <c r="I280" s="29"/>
      <c r="J280" s="47"/>
      <c r="K280" s="22"/>
      <c r="L280" s="22"/>
      <c r="M280" s="78"/>
      <c r="O280" s="22"/>
      <c r="P280" s="22"/>
      <c r="Q280" s="22"/>
    </row>
    <row r="281" spans="1:17" ht="14.25" x14ac:dyDescent="0.35">
      <c r="A281" s="22"/>
      <c r="B281" s="22"/>
      <c r="C281" s="28"/>
      <c r="D281" s="29"/>
      <c r="E281" s="29"/>
      <c r="F281" s="29"/>
      <c r="G281" s="29"/>
      <c r="H281" s="29"/>
      <c r="I281" s="29"/>
      <c r="J281" s="47"/>
      <c r="K281" s="22"/>
      <c r="L281" s="22"/>
      <c r="M281" s="78"/>
      <c r="O281" s="22"/>
      <c r="P281" s="22"/>
      <c r="Q281" s="22"/>
    </row>
    <row r="282" spans="1:17" ht="20.65" thickBot="1" x14ac:dyDescent="0.6">
      <c r="A282" s="234" t="str">
        <f>'Estimated Budget - Summary'!L12</f>
        <v>Partner 9</v>
      </c>
      <c r="B282" s="235"/>
      <c r="C282" s="235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O282" s="22"/>
      <c r="P282" s="22"/>
      <c r="Q282" s="22"/>
    </row>
    <row r="283" spans="1:17" ht="78" x14ac:dyDescent="0.35">
      <c r="A283" s="48" t="s">
        <v>62</v>
      </c>
      <c r="B283" s="89" t="s">
        <v>253</v>
      </c>
      <c r="C283" s="53" t="s">
        <v>235</v>
      </c>
      <c r="D283" s="56" t="s">
        <v>236</v>
      </c>
      <c r="E283" s="56" t="s">
        <v>237</v>
      </c>
      <c r="F283" s="56" t="s">
        <v>238</v>
      </c>
      <c r="G283" s="56" t="s">
        <v>239</v>
      </c>
      <c r="H283" s="57" t="s">
        <v>240</v>
      </c>
      <c r="I283" s="55" t="s">
        <v>241</v>
      </c>
      <c r="J283" s="56" t="s">
        <v>321</v>
      </c>
      <c r="K283" s="67" t="s">
        <v>242</v>
      </c>
      <c r="L283" s="68" t="s">
        <v>243</v>
      </c>
      <c r="M283" s="69" t="s">
        <v>244</v>
      </c>
      <c r="N283" s="141"/>
      <c r="O283" s="22"/>
      <c r="P283" s="22"/>
      <c r="Q283" s="22"/>
    </row>
    <row r="284" spans="1:17" ht="20.65" x14ac:dyDescent="0.6">
      <c r="A284" s="240" t="s">
        <v>245</v>
      </c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2"/>
      <c r="N284" s="141"/>
      <c r="O284" s="22"/>
      <c r="P284" s="22"/>
      <c r="Q284" s="22"/>
    </row>
    <row r="285" spans="1:17" ht="15" customHeight="1" x14ac:dyDescent="0.35">
      <c r="A285" s="59" t="s">
        <v>69</v>
      </c>
      <c r="B285" s="159" t="s">
        <v>70</v>
      </c>
      <c r="C285" s="151" t="s">
        <v>70</v>
      </c>
      <c r="D285" s="151" t="s">
        <v>70</v>
      </c>
      <c r="E285" s="151" t="s">
        <v>70</v>
      </c>
      <c r="F285" s="137"/>
      <c r="G285" s="76" t="s">
        <v>247</v>
      </c>
      <c r="H285" s="63">
        <f>IFERROR(IF(G285="Car",2*$G$313*F285,IF(G285="Train",2*$G$314*F285,(VLOOKUP(G285,$F$315:$G$317,2,FALSE)))),"")</f>
        <v>0</v>
      </c>
      <c r="I285" s="58"/>
      <c r="J285" s="153" t="s">
        <v>246</v>
      </c>
      <c r="K285" s="77" t="str">
        <f t="shared" ref="K285:K290" si="54">IF(AND(I285="",J285=""),"",IFERROR(VLOOKUP(I285,$D$320:$E$350,2,FALSE),""))</f>
        <v/>
      </c>
      <c r="L285" s="61" t="str">
        <f>IFERROR(J285*K285, "0")</f>
        <v>0</v>
      </c>
      <c r="M285" s="62">
        <f xml:space="preserve"> IFERROR(H285+L285, "  ")</f>
        <v>0</v>
      </c>
      <c r="N285" s="141"/>
      <c r="O285" s="22"/>
      <c r="P285" s="22"/>
      <c r="Q285" s="22"/>
    </row>
    <row r="286" spans="1:17" ht="15" customHeight="1" x14ac:dyDescent="0.35">
      <c r="A286" s="59" t="s">
        <v>71</v>
      </c>
      <c r="B286" s="88"/>
      <c r="C286" s="54"/>
      <c r="D286" s="49"/>
      <c r="E286" s="49"/>
      <c r="F286" s="137"/>
      <c r="G286" s="76" t="s">
        <v>247</v>
      </c>
      <c r="H286" s="63">
        <f t="shared" ref="H286:H294" si="55">IFERROR(IF(G286="Car",2*$G$313*F286,IF(G286="Train",2*$G$314*F286,(VLOOKUP(G286,$F$315:$G$317,2,FALSE)))),"")</f>
        <v>0</v>
      </c>
      <c r="I286" s="58"/>
      <c r="J286" s="130"/>
      <c r="K286" s="77" t="str">
        <f t="shared" si="54"/>
        <v/>
      </c>
      <c r="L286" s="61" t="str">
        <f t="shared" ref="L286:L294" si="56">IFERROR(J286*K286, "0")</f>
        <v>0</v>
      </c>
      <c r="M286" s="62">
        <f t="shared" ref="M286:M294" si="57" xml:space="preserve"> IFERROR(H286+L286, "  ")</f>
        <v>0</v>
      </c>
      <c r="N286" s="141"/>
      <c r="O286" s="22"/>
      <c r="P286" s="22"/>
      <c r="Q286" s="22"/>
    </row>
    <row r="287" spans="1:17" ht="15" customHeight="1" x14ac:dyDescent="0.35">
      <c r="A287" s="59" t="s">
        <v>72</v>
      </c>
      <c r="B287" s="88"/>
      <c r="C287" s="54"/>
      <c r="D287" s="49"/>
      <c r="E287" s="49"/>
      <c r="F287" s="137"/>
      <c r="G287" s="76" t="s">
        <v>247</v>
      </c>
      <c r="H287" s="63">
        <f t="shared" si="55"/>
        <v>0</v>
      </c>
      <c r="I287" s="58"/>
      <c r="J287" s="130"/>
      <c r="K287" s="77" t="str">
        <f t="shared" si="54"/>
        <v/>
      </c>
      <c r="L287" s="61" t="str">
        <f t="shared" si="56"/>
        <v>0</v>
      </c>
      <c r="M287" s="62">
        <f t="shared" si="57"/>
        <v>0</v>
      </c>
      <c r="N287" s="141"/>
      <c r="O287" s="22"/>
      <c r="P287" s="22"/>
      <c r="Q287" s="22"/>
    </row>
    <row r="288" spans="1:17" ht="15" customHeight="1" x14ac:dyDescent="0.35">
      <c r="A288" s="59" t="s">
        <v>73</v>
      </c>
      <c r="B288" s="88"/>
      <c r="C288" s="54"/>
      <c r="D288" s="49"/>
      <c r="E288" s="49"/>
      <c r="F288" s="137"/>
      <c r="G288" s="76" t="s">
        <v>247</v>
      </c>
      <c r="H288" s="63">
        <f t="shared" si="55"/>
        <v>0</v>
      </c>
      <c r="I288" s="58"/>
      <c r="J288" s="130"/>
      <c r="K288" s="77" t="str">
        <f t="shared" si="54"/>
        <v/>
      </c>
      <c r="L288" s="61" t="str">
        <f t="shared" si="56"/>
        <v>0</v>
      </c>
      <c r="M288" s="62">
        <f t="shared" si="57"/>
        <v>0</v>
      </c>
      <c r="N288" s="141"/>
      <c r="O288" s="22"/>
      <c r="P288" s="22"/>
      <c r="Q288" s="22"/>
    </row>
    <row r="289" spans="1:17" ht="15" customHeight="1" x14ac:dyDescent="0.35">
      <c r="A289" s="59" t="s">
        <v>74</v>
      </c>
      <c r="B289" s="88"/>
      <c r="C289" s="54"/>
      <c r="D289" s="49"/>
      <c r="E289" s="49"/>
      <c r="F289" s="137"/>
      <c r="G289" s="76" t="s">
        <v>247</v>
      </c>
      <c r="H289" s="63">
        <f t="shared" si="55"/>
        <v>0</v>
      </c>
      <c r="I289" s="58"/>
      <c r="J289" s="130"/>
      <c r="K289" s="77" t="str">
        <f t="shared" si="54"/>
        <v/>
      </c>
      <c r="L289" s="61" t="str">
        <f t="shared" si="56"/>
        <v>0</v>
      </c>
      <c r="M289" s="62">
        <f t="shared" si="57"/>
        <v>0</v>
      </c>
      <c r="N289" s="141"/>
      <c r="O289" s="22"/>
      <c r="P289" s="22"/>
      <c r="Q289" s="22"/>
    </row>
    <row r="290" spans="1:17" ht="15" customHeight="1" x14ac:dyDescent="0.35">
      <c r="A290" s="59" t="s">
        <v>75</v>
      </c>
      <c r="B290" s="88"/>
      <c r="C290" s="54"/>
      <c r="D290" s="49"/>
      <c r="E290" s="49"/>
      <c r="F290" s="137"/>
      <c r="G290" s="76" t="s">
        <v>247</v>
      </c>
      <c r="H290" s="63">
        <f t="shared" si="55"/>
        <v>0</v>
      </c>
      <c r="I290" s="58"/>
      <c r="J290" s="130"/>
      <c r="K290" s="77" t="str">
        <f t="shared" si="54"/>
        <v/>
      </c>
      <c r="L290" s="61" t="str">
        <f t="shared" si="56"/>
        <v>0</v>
      </c>
      <c r="M290" s="62">
        <f t="shared" si="57"/>
        <v>0</v>
      </c>
      <c r="N290" s="141"/>
      <c r="O290" s="22"/>
      <c r="P290" s="22"/>
      <c r="Q290" s="22"/>
    </row>
    <row r="291" spans="1:17" ht="15" customHeight="1" x14ac:dyDescent="0.35">
      <c r="A291" s="59" t="s">
        <v>76</v>
      </c>
      <c r="B291" s="88"/>
      <c r="C291" s="54"/>
      <c r="D291" s="49"/>
      <c r="E291" s="49"/>
      <c r="F291" s="137"/>
      <c r="G291" s="76" t="s">
        <v>247</v>
      </c>
      <c r="H291" s="63">
        <f t="shared" si="55"/>
        <v>0</v>
      </c>
      <c r="I291" s="58"/>
      <c r="J291" s="130"/>
      <c r="K291" s="77" t="str">
        <f>IF(AND(I291="",J291=""),"",IFERROR(VLOOKUP(I291,$D$320:$E$350,2,FALSE),""))</f>
        <v/>
      </c>
      <c r="L291" s="61" t="str">
        <f t="shared" si="56"/>
        <v>0</v>
      </c>
      <c r="M291" s="62">
        <f t="shared" si="57"/>
        <v>0</v>
      </c>
      <c r="N291" s="141"/>
      <c r="O291" s="22"/>
      <c r="P291" s="22"/>
      <c r="Q291" s="22"/>
    </row>
    <row r="292" spans="1:17" ht="15" customHeight="1" x14ac:dyDescent="0.35">
      <c r="A292" s="59" t="s">
        <v>77</v>
      </c>
      <c r="B292" s="88"/>
      <c r="C292" s="54"/>
      <c r="D292" s="49"/>
      <c r="E292" s="49"/>
      <c r="F292" s="137"/>
      <c r="G292" s="76" t="s">
        <v>247</v>
      </c>
      <c r="H292" s="63">
        <f t="shared" si="55"/>
        <v>0</v>
      </c>
      <c r="I292" s="58"/>
      <c r="J292" s="130"/>
      <c r="K292" s="77" t="str">
        <f t="shared" ref="K292:K294" si="58">IF(AND(I292="",J292=""),"",IFERROR(VLOOKUP(I292,$D$320:$E$350,2,FALSE),""))</f>
        <v/>
      </c>
      <c r="L292" s="61" t="str">
        <f t="shared" si="56"/>
        <v>0</v>
      </c>
      <c r="M292" s="62">
        <f t="shared" si="57"/>
        <v>0</v>
      </c>
      <c r="N292" s="141"/>
      <c r="O292" s="22"/>
      <c r="P292" s="22"/>
      <c r="Q292" s="22"/>
    </row>
    <row r="293" spans="1:17" ht="15" customHeight="1" x14ac:dyDescent="0.35">
      <c r="A293" s="59" t="s">
        <v>78</v>
      </c>
      <c r="B293" s="88"/>
      <c r="C293" s="54"/>
      <c r="D293" s="49"/>
      <c r="E293" s="49"/>
      <c r="F293" s="137"/>
      <c r="G293" s="76" t="s">
        <v>247</v>
      </c>
      <c r="H293" s="63">
        <f t="shared" si="55"/>
        <v>0</v>
      </c>
      <c r="I293" s="58"/>
      <c r="J293" s="130"/>
      <c r="K293" s="77" t="str">
        <f t="shared" si="58"/>
        <v/>
      </c>
      <c r="L293" s="61" t="str">
        <f t="shared" si="56"/>
        <v>0</v>
      </c>
      <c r="M293" s="62">
        <f t="shared" si="57"/>
        <v>0</v>
      </c>
      <c r="N293" s="141"/>
      <c r="O293" s="22"/>
      <c r="P293" s="22"/>
      <c r="Q293" s="22"/>
    </row>
    <row r="294" spans="1:17" ht="15" customHeight="1" thickBot="1" x14ac:dyDescent="0.4">
      <c r="A294" s="59" t="s">
        <v>79</v>
      </c>
      <c r="B294" s="90"/>
      <c r="C294" s="54"/>
      <c r="D294" s="49"/>
      <c r="E294" s="49"/>
      <c r="F294" s="137"/>
      <c r="G294" s="76" t="s">
        <v>247</v>
      </c>
      <c r="H294" s="63">
        <f t="shared" si="55"/>
        <v>0</v>
      </c>
      <c r="I294" s="58"/>
      <c r="J294" s="130"/>
      <c r="K294" s="77" t="str">
        <f t="shared" si="58"/>
        <v/>
      </c>
      <c r="L294" s="61" t="str">
        <f t="shared" si="56"/>
        <v>0</v>
      </c>
      <c r="M294" s="62">
        <f t="shared" si="57"/>
        <v>0</v>
      </c>
      <c r="N294" s="141"/>
      <c r="O294" s="22"/>
      <c r="P294" s="22"/>
      <c r="Q294" s="22"/>
    </row>
    <row r="295" spans="1:17" ht="12.75" customHeight="1" thickBot="1" x14ac:dyDescent="0.45">
      <c r="A295" s="228" t="s">
        <v>248</v>
      </c>
      <c r="B295" s="229"/>
      <c r="C295" s="229"/>
      <c r="D295" s="229"/>
      <c r="E295" s="229"/>
      <c r="F295" s="229"/>
      <c r="G295" s="229"/>
      <c r="H295" s="229"/>
      <c r="I295" s="229"/>
      <c r="J295" s="229"/>
      <c r="K295" s="229"/>
      <c r="L295" s="230"/>
      <c r="M295" s="122">
        <f>SUM(M285:M294)</f>
        <v>0</v>
      </c>
      <c r="N295" s="141"/>
      <c r="O295" s="22"/>
      <c r="P295" s="22"/>
      <c r="Q295" s="22"/>
    </row>
    <row r="296" spans="1:17" ht="21" thickBot="1" x14ac:dyDescent="0.65">
      <c r="A296" s="240" t="s">
        <v>249</v>
      </c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2"/>
      <c r="N296" s="141"/>
      <c r="O296" s="22"/>
      <c r="P296" s="22"/>
      <c r="Q296" s="22"/>
    </row>
    <row r="297" spans="1:17" ht="78" x14ac:dyDescent="0.35">
      <c r="A297" s="48" t="s">
        <v>62</v>
      </c>
      <c r="B297" s="89" t="s">
        <v>254</v>
      </c>
      <c r="C297" s="53" t="s">
        <v>250</v>
      </c>
      <c r="D297" s="56" t="s">
        <v>236</v>
      </c>
      <c r="E297" s="56" t="s">
        <v>237</v>
      </c>
      <c r="F297" s="56" t="s">
        <v>238</v>
      </c>
      <c r="G297" s="56" t="s">
        <v>239</v>
      </c>
      <c r="H297" s="70" t="s">
        <v>240</v>
      </c>
      <c r="I297" s="246" t="s">
        <v>251</v>
      </c>
      <c r="J297" s="247"/>
      <c r="K297" s="247"/>
      <c r="L297" s="248"/>
      <c r="M297" s="57" t="s">
        <v>240</v>
      </c>
      <c r="N297" s="141"/>
      <c r="O297" s="22"/>
      <c r="P297" s="22"/>
      <c r="Q297" s="22"/>
    </row>
    <row r="298" spans="1:17" ht="15" customHeight="1" x14ac:dyDescent="0.35">
      <c r="A298" s="59" t="s">
        <v>69</v>
      </c>
      <c r="B298" s="159" t="s">
        <v>70</v>
      </c>
      <c r="C298" s="151" t="s">
        <v>70</v>
      </c>
      <c r="D298" s="151" t="s">
        <v>70</v>
      </c>
      <c r="E298" s="151" t="s">
        <v>70</v>
      </c>
      <c r="F298" s="138"/>
      <c r="G298" s="76" t="s">
        <v>247</v>
      </c>
      <c r="H298" s="63">
        <f>IFERROR(IF(G298="Car",2*$G$313*F298,IF(G298="Train",2*$G$314*F298,(VLOOKUP(G298,$F$315:$G$317,2,FALSE)))),"")</f>
        <v>0</v>
      </c>
      <c r="I298" s="249"/>
      <c r="J298" s="250"/>
      <c r="K298" s="250"/>
      <c r="L298" s="251"/>
      <c r="M298" s="62">
        <f t="shared" ref="M298:M307" si="59" xml:space="preserve"> IFERROR(H298+L298, "  ")</f>
        <v>0</v>
      </c>
      <c r="N298" s="141"/>
      <c r="O298" s="22"/>
      <c r="P298" s="22"/>
      <c r="Q298" s="22"/>
    </row>
    <row r="299" spans="1:17" ht="15" customHeight="1" x14ac:dyDescent="0.35">
      <c r="A299" s="59" t="s">
        <v>71</v>
      </c>
      <c r="B299" s="88"/>
      <c r="C299" s="49"/>
      <c r="D299" s="49"/>
      <c r="E299" s="49"/>
      <c r="F299" s="137"/>
      <c r="G299" s="76" t="s">
        <v>247</v>
      </c>
      <c r="H299" s="63">
        <f t="shared" ref="H299:H307" si="60">IFERROR(IF(G299="Car",2*$G$313*F299,IF(G299="Train",2*$G$314*F299,(VLOOKUP(G299,$F$315:$G$317,2,FALSE)))),"")</f>
        <v>0</v>
      </c>
      <c r="I299" s="249"/>
      <c r="J299" s="250"/>
      <c r="K299" s="250"/>
      <c r="L299" s="251"/>
      <c r="M299" s="62">
        <f t="shared" si="59"/>
        <v>0</v>
      </c>
      <c r="N299" s="141"/>
      <c r="O299" s="22"/>
      <c r="P299" s="22"/>
      <c r="Q299" s="22"/>
    </row>
    <row r="300" spans="1:17" ht="15" customHeight="1" x14ac:dyDescent="0.35">
      <c r="A300" s="59" t="s">
        <v>72</v>
      </c>
      <c r="B300" s="88"/>
      <c r="C300" s="49"/>
      <c r="D300" s="49"/>
      <c r="E300" s="49"/>
      <c r="F300" s="137"/>
      <c r="G300" s="76" t="s">
        <v>247</v>
      </c>
      <c r="H300" s="63">
        <f t="shared" si="60"/>
        <v>0</v>
      </c>
      <c r="I300" s="249"/>
      <c r="J300" s="250"/>
      <c r="K300" s="250"/>
      <c r="L300" s="251"/>
      <c r="M300" s="62">
        <f t="shared" si="59"/>
        <v>0</v>
      </c>
      <c r="N300" s="141"/>
      <c r="O300" s="22"/>
      <c r="P300" s="22"/>
      <c r="Q300" s="22"/>
    </row>
    <row r="301" spans="1:17" ht="15" customHeight="1" x14ac:dyDescent="0.35">
      <c r="A301" s="59" t="s">
        <v>73</v>
      </c>
      <c r="B301" s="88"/>
      <c r="C301" s="49"/>
      <c r="D301" s="49"/>
      <c r="E301" s="49"/>
      <c r="F301" s="137"/>
      <c r="G301" s="76" t="s">
        <v>247</v>
      </c>
      <c r="H301" s="63">
        <f t="shared" si="60"/>
        <v>0</v>
      </c>
      <c r="I301" s="249"/>
      <c r="J301" s="250"/>
      <c r="K301" s="250"/>
      <c r="L301" s="251"/>
      <c r="M301" s="62">
        <f t="shared" si="59"/>
        <v>0</v>
      </c>
      <c r="N301" s="141"/>
      <c r="O301" s="22"/>
      <c r="P301" s="22"/>
      <c r="Q301" s="22"/>
    </row>
    <row r="302" spans="1:17" ht="15" customHeight="1" x14ac:dyDescent="0.35">
      <c r="A302" s="59" t="s">
        <v>74</v>
      </c>
      <c r="B302" s="88"/>
      <c r="C302" s="49"/>
      <c r="D302" s="49"/>
      <c r="E302" s="49"/>
      <c r="F302" s="137"/>
      <c r="G302" s="76" t="s">
        <v>247</v>
      </c>
      <c r="H302" s="63">
        <f t="shared" si="60"/>
        <v>0</v>
      </c>
      <c r="I302" s="249"/>
      <c r="J302" s="250"/>
      <c r="K302" s="250"/>
      <c r="L302" s="251"/>
      <c r="M302" s="62">
        <f t="shared" si="59"/>
        <v>0</v>
      </c>
      <c r="N302" s="141"/>
      <c r="O302" s="22"/>
      <c r="P302" s="22"/>
      <c r="Q302" s="22"/>
    </row>
    <row r="303" spans="1:17" ht="15" customHeight="1" x14ac:dyDescent="0.35">
      <c r="A303" s="59" t="s">
        <v>75</v>
      </c>
      <c r="B303" s="88"/>
      <c r="C303" s="49"/>
      <c r="D303" s="49"/>
      <c r="E303" s="49"/>
      <c r="F303" s="137"/>
      <c r="G303" s="76" t="s">
        <v>247</v>
      </c>
      <c r="H303" s="63">
        <f t="shared" si="60"/>
        <v>0</v>
      </c>
      <c r="I303" s="249"/>
      <c r="J303" s="250"/>
      <c r="K303" s="250"/>
      <c r="L303" s="251"/>
      <c r="M303" s="62">
        <f t="shared" si="59"/>
        <v>0</v>
      </c>
      <c r="N303" s="141"/>
      <c r="O303" s="22"/>
      <c r="P303" s="22"/>
      <c r="Q303" s="22"/>
    </row>
    <row r="304" spans="1:17" ht="15" customHeight="1" x14ac:dyDescent="0.35">
      <c r="A304" s="59" t="s">
        <v>76</v>
      </c>
      <c r="B304" s="88"/>
      <c r="C304" s="49"/>
      <c r="D304" s="49"/>
      <c r="E304" s="49"/>
      <c r="F304" s="137"/>
      <c r="G304" s="76" t="s">
        <v>247</v>
      </c>
      <c r="H304" s="63">
        <f t="shared" si="60"/>
        <v>0</v>
      </c>
      <c r="I304" s="249"/>
      <c r="J304" s="250"/>
      <c r="K304" s="250"/>
      <c r="L304" s="251"/>
      <c r="M304" s="62">
        <f t="shared" si="59"/>
        <v>0</v>
      </c>
      <c r="N304" s="141"/>
      <c r="O304" s="22"/>
      <c r="P304" s="22"/>
      <c r="Q304" s="22"/>
    </row>
    <row r="305" spans="1:17" ht="15" customHeight="1" x14ac:dyDescent="0.35">
      <c r="A305" s="59" t="s">
        <v>77</v>
      </c>
      <c r="B305" s="88"/>
      <c r="C305" s="49"/>
      <c r="D305" s="49"/>
      <c r="E305" s="49"/>
      <c r="F305" s="137"/>
      <c r="G305" s="76" t="s">
        <v>247</v>
      </c>
      <c r="H305" s="63">
        <f t="shared" si="60"/>
        <v>0</v>
      </c>
      <c r="I305" s="249"/>
      <c r="J305" s="250"/>
      <c r="K305" s="250"/>
      <c r="L305" s="251"/>
      <c r="M305" s="62">
        <f t="shared" si="59"/>
        <v>0</v>
      </c>
      <c r="N305" s="141"/>
      <c r="O305" s="22"/>
      <c r="P305" s="22"/>
      <c r="Q305" s="22"/>
    </row>
    <row r="306" spans="1:17" ht="15" customHeight="1" x14ac:dyDescent="0.35">
      <c r="A306" s="59" t="s">
        <v>78</v>
      </c>
      <c r="B306" s="88"/>
      <c r="C306" s="49"/>
      <c r="D306" s="49"/>
      <c r="E306" s="49"/>
      <c r="F306" s="137"/>
      <c r="G306" s="76" t="s">
        <v>247</v>
      </c>
      <c r="H306" s="63">
        <f t="shared" si="60"/>
        <v>0</v>
      </c>
      <c r="I306" s="249"/>
      <c r="J306" s="250"/>
      <c r="K306" s="250"/>
      <c r="L306" s="251"/>
      <c r="M306" s="62">
        <f t="shared" si="59"/>
        <v>0</v>
      </c>
      <c r="N306" s="141"/>
      <c r="O306" s="22"/>
      <c r="P306" s="22"/>
      <c r="Q306" s="22"/>
    </row>
    <row r="307" spans="1:17" ht="15" customHeight="1" thickBot="1" x14ac:dyDescent="0.4">
      <c r="A307" s="59">
        <v>10</v>
      </c>
      <c r="B307" s="90"/>
      <c r="C307" s="49"/>
      <c r="D307" s="49"/>
      <c r="E307" s="49"/>
      <c r="F307" s="137"/>
      <c r="G307" s="76" t="s">
        <v>247</v>
      </c>
      <c r="H307" s="63">
        <f t="shared" si="60"/>
        <v>0</v>
      </c>
      <c r="I307" s="252"/>
      <c r="J307" s="253"/>
      <c r="K307" s="253"/>
      <c r="L307" s="254"/>
      <c r="M307" s="123">
        <f t="shared" si="59"/>
        <v>0</v>
      </c>
      <c r="N307" s="141"/>
      <c r="O307" s="22"/>
      <c r="P307" s="22"/>
      <c r="Q307" s="22"/>
    </row>
    <row r="308" spans="1:17" ht="12.75" customHeight="1" thickBot="1" x14ac:dyDescent="0.45">
      <c r="A308" s="228" t="s">
        <v>248</v>
      </c>
      <c r="B308" s="229"/>
      <c r="C308" s="229"/>
      <c r="D308" s="229"/>
      <c r="E308" s="229"/>
      <c r="F308" s="229"/>
      <c r="G308" s="229"/>
      <c r="H308" s="229"/>
      <c r="I308" s="229"/>
      <c r="J308" s="229"/>
      <c r="K308" s="229"/>
      <c r="L308" s="230"/>
      <c r="M308" s="122">
        <f>SUM(M298:M307)</f>
        <v>0</v>
      </c>
      <c r="N308" s="141"/>
      <c r="O308" s="22"/>
      <c r="P308" s="22"/>
      <c r="Q308" s="22"/>
    </row>
    <row r="309" spans="1:17" ht="12.75" customHeight="1" thickBot="1" x14ac:dyDescent="0.45">
      <c r="A309" s="258" t="s">
        <v>255</v>
      </c>
      <c r="B309" s="259"/>
      <c r="C309" s="259"/>
      <c r="D309" s="259"/>
      <c r="E309" s="259"/>
      <c r="F309" s="259"/>
      <c r="G309" s="259"/>
      <c r="H309" s="259"/>
      <c r="I309" s="259"/>
      <c r="J309" s="259"/>
      <c r="K309" s="259"/>
      <c r="L309" s="260"/>
      <c r="M309" s="124">
        <f>M308+M295</f>
        <v>0</v>
      </c>
      <c r="N309" s="141"/>
      <c r="O309" s="22"/>
      <c r="P309" s="22"/>
      <c r="Q309" s="22"/>
    </row>
    <row r="310" spans="1:17" ht="14.25" customHeight="1" x14ac:dyDescent="0.4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1"/>
      <c r="N310" s="142"/>
      <c r="O310" s="22"/>
      <c r="P310" s="22"/>
      <c r="Q310" s="22"/>
    </row>
    <row r="311" spans="1:17" ht="20.25" hidden="1" x14ac:dyDescent="0.4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1"/>
      <c r="N311" s="142"/>
      <c r="O311" s="22"/>
      <c r="P311" s="22"/>
      <c r="Q311" s="22"/>
    </row>
    <row r="312" spans="1:17" ht="14.25" hidden="1" x14ac:dyDescent="0.35">
      <c r="A312" s="22"/>
      <c r="B312" s="22"/>
      <c r="C312" s="22"/>
      <c r="D312" s="27" t="s">
        <v>256</v>
      </c>
      <c r="E312" s="27" t="s">
        <v>295</v>
      </c>
      <c r="F312" s="22"/>
      <c r="G312" s="27" t="s">
        <v>257</v>
      </c>
      <c r="H312" s="22"/>
      <c r="I312" s="22"/>
      <c r="J312" s="29">
        <v>0</v>
      </c>
      <c r="K312" s="22"/>
      <c r="L312" s="22"/>
      <c r="M312" s="78"/>
      <c r="O312" s="22"/>
      <c r="P312" s="22"/>
      <c r="Q312" s="22"/>
    </row>
    <row r="313" spans="1:17" ht="14.25" hidden="1" x14ac:dyDescent="0.35">
      <c r="A313" s="22"/>
      <c r="B313" s="22"/>
      <c r="C313" s="143"/>
      <c r="D313" s="44" t="s">
        <v>317</v>
      </c>
      <c r="E313" s="45"/>
      <c r="F313" s="44" t="s">
        <v>318</v>
      </c>
      <c r="G313" s="149">
        <v>0.33</v>
      </c>
      <c r="H313" s="79"/>
      <c r="I313" s="22" t="s">
        <v>258</v>
      </c>
      <c r="J313" s="29">
        <v>1</v>
      </c>
      <c r="K313" s="22"/>
      <c r="L313" s="22"/>
      <c r="M313" s="78"/>
      <c r="O313" s="22"/>
      <c r="P313" s="22"/>
      <c r="Q313" s="22"/>
    </row>
    <row r="314" spans="1:17" ht="14.25" hidden="1" x14ac:dyDescent="0.35">
      <c r="A314" s="22"/>
      <c r="B314" s="22"/>
      <c r="C314" s="143"/>
      <c r="D314" s="44" t="s">
        <v>316</v>
      </c>
      <c r="E314" s="45"/>
      <c r="F314" s="44" t="s">
        <v>316</v>
      </c>
      <c r="G314" s="149">
        <v>0.4</v>
      </c>
      <c r="H314" s="79"/>
      <c r="I314" s="22"/>
      <c r="J314" s="29">
        <v>2</v>
      </c>
      <c r="K314" s="22"/>
      <c r="L314" s="22"/>
      <c r="M314" s="78"/>
      <c r="O314" s="22"/>
      <c r="P314" s="22"/>
      <c r="Q314" s="22"/>
    </row>
    <row r="315" spans="1:17" ht="14.25" hidden="1" x14ac:dyDescent="0.35">
      <c r="A315" s="22"/>
      <c r="B315" s="22"/>
      <c r="C315" s="143"/>
      <c r="D315" s="44" t="s">
        <v>259</v>
      </c>
      <c r="E315" s="45"/>
      <c r="F315" s="44" t="s">
        <v>319</v>
      </c>
      <c r="G315" s="46">
        <v>500</v>
      </c>
      <c r="H315" s="79"/>
      <c r="I315" s="22" t="s">
        <v>260</v>
      </c>
      <c r="J315" s="29">
        <v>3</v>
      </c>
      <c r="K315" s="22"/>
      <c r="L315" s="22"/>
      <c r="M315" s="78"/>
      <c r="O315" s="22"/>
      <c r="P315" s="22"/>
      <c r="Q315" s="22"/>
    </row>
    <row r="316" spans="1:17" ht="14.25" hidden="1" x14ac:dyDescent="0.35">
      <c r="A316" s="22"/>
      <c r="B316" s="22"/>
      <c r="C316" s="143"/>
      <c r="D316" s="44" t="s">
        <v>247</v>
      </c>
      <c r="E316" s="45"/>
      <c r="F316" s="44" t="s">
        <v>247</v>
      </c>
      <c r="G316" s="46">
        <v>0</v>
      </c>
      <c r="H316" s="79"/>
      <c r="I316" s="22"/>
      <c r="J316" s="29">
        <v>4</v>
      </c>
      <c r="K316" s="22"/>
      <c r="L316" s="22"/>
      <c r="M316" s="78"/>
      <c r="O316" s="22"/>
      <c r="P316" s="22"/>
      <c r="Q316" s="22"/>
    </row>
    <row r="317" spans="1:17" ht="28.5" hidden="1" x14ac:dyDescent="0.35">
      <c r="A317" s="22"/>
      <c r="B317" s="22"/>
      <c r="C317" s="143"/>
      <c r="D317" s="44" t="s">
        <v>261</v>
      </c>
      <c r="E317" s="45"/>
      <c r="F317" s="44" t="s">
        <v>261</v>
      </c>
      <c r="G317" s="46">
        <v>0</v>
      </c>
      <c r="H317" s="79"/>
      <c r="I317" s="22"/>
      <c r="J317" s="29">
        <v>5</v>
      </c>
      <c r="K317" s="22"/>
      <c r="L317" s="22"/>
      <c r="M317" s="78"/>
      <c r="O317" s="22"/>
      <c r="P317" s="22"/>
      <c r="Q317" s="22"/>
    </row>
    <row r="318" spans="1:17" ht="14.25" hidden="1" x14ac:dyDescent="0.35">
      <c r="A318" s="22"/>
      <c r="B318" s="22"/>
      <c r="C318" s="143"/>
      <c r="D318" s="44"/>
      <c r="E318" s="45"/>
      <c r="F318" s="79" t="str">
        <f t="shared" ref="F318:F319" si="61">CONCATENATE(D318,E318)</f>
        <v/>
      </c>
      <c r="G318" s="46"/>
      <c r="H318" s="79"/>
      <c r="I318" s="30"/>
      <c r="J318" s="29">
        <v>6</v>
      </c>
      <c r="K318" s="22"/>
      <c r="L318" s="22"/>
      <c r="M318" s="78"/>
      <c r="O318" s="22"/>
      <c r="P318" s="22"/>
      <c r="Q318" s="22"/>
    </row>
    <row r="319" spans="1:17" ht="14.25" hidden="1" x14ac:dyDescent="0.35">
      <c r="A319" s="22"/>
      <c r="B319" s="22"/>
      <c r="C319" s="143"/>
      <c r="D319" s="44"/>
      <c r="E319" s="45"/>
      <c r="F319" s="79" t="str">
        <f t="shared" si="61"/>
        <v/>
      </c>
      <c r="G319" s="46"/>
      <c r="H319" s="79"/>
      <c r="I319" s="29"/>
      <c r="J319" s="29">
        <v>7</v>
      </c>
      <c r="K319" s="30"/>
      <c r="L319" s="30"/>
      <c r="M319" s="30"/>
      <c r="O319" s="22"/>
      <c r="P319" s="22"/>
      <c r="Q319" s="22"/>
    </row>
    <row r="320" spans="1:17" ht="14.25" hidden="1" x14ac:dyDescent="0.35">
      <c r="A320" s="22"/>
      <c r="B320" s="22"/>
      <c r="C320" s="22"/>
      <c r="D320" s="40" t="s">
        <v>91</v>
      </c>
      <c r="E320" s="41">
        <v>234</v>
      </c>
      <c r="F320" s="42">
        <v>2</v>
      </c>
      <c r="G320" s="42"/>
      <c r="H320" s="42"/>
      <c r="I320" s="43">
        <v>0.5</v>
      </c>
      <c r="J320" s="29">
        <v>8</v>
      </c>
      <c r="K320" s="22"/>
      <c r="L320" s="22"/>
      <c r="M320" s="78"/>
      <c r="O320" s="22"/>
      <c r="P320" s="22"/>
      <c r="Q320" s="22"/>
    </row>
    <row r="321" spans="1:17" ht="14.25" hidden="1" x14ac:dyDescent="0.35">
      <c r="A321" s="22"/>
      <c r="B321" s="22"/>
      <c r="C321" s="22"/>
      <c r="D321" s="40" t="s">
        <v>93</v>
      </c>
      <c r="E321" s="41">
        <v>250</v>
      </c>
      <c r="F321" s="42">
        <v>2.0416666666666599</v>
      </c>
      <c r="G321" s="42"/>
      <c r="H321" s="42"/>
      <c r="I321" s="43">
        <v>1</v>
      </c>
      <c r="J321" s="29">
        <v>9</v>
      </c>
      <c r="K321" s="22"/>
      <c r="L321" s="22"/>
      <c r="M321" s="78"/>
      <c r="O321" s="22"/>
      <c r="P321" s="22"/>
      <c r="Q321" s="22"/>
    </row>
    <row r="322" spans="1:17" ht="14.25" hidden="1" x14ac:dyDescent="0.35">
      <c r="A322" s="22"/>
      <c r="B322" s="22"/>
      <c r="C322" s="22"/>
      <c r="D322" s="40" t="s">
        <v>95</v>
      </c>
      <c r="E322" s="41">
        <v>192</v>
      </c>
      <c r="F322" s="42">
        <v>2.0833333333333401</v>
      </c>
      <c r="G322" s="42"/>
      <c r="H322" s="42"/>
      <c r="I322" s="43">
        <v>1.5</v>
      </c>
      <c r="J322" s="29">
        <v>10</v>
      </c>
      <c r="K322" s="22"/>
      <c r="L322" s="22"/>
      <c r="M322" s="78"/>
      <c r="O322" s="22"/>
      <c r="P322" s="22"/>
      <c r="Q322" s="22"/>
    </row>
    <row r="323" spans="1:17" ht="14.25" hidden="1" x14ac:dyDescent="0.35">
      <c r="A323" s="22"/>
      <c r="B323" s="22"/>
      <c r="C323" s="22"/>
      <c r="D323" s="40" t="s">
        <v>97</v>
      </c>
      <c r="E323" s="41">
        <v>185</v>
      </c>
      <c r="F323" s="42">
        <v>2.1250000000000102</v>
      </c>
      <c r="G323" s="42"/>
      <c r="H323" s="42"/>
      <c r="I323" s="43">
        <v>2</v>
      </c>
      <c r="J323" s="29">
        <v>11</v>
      </c>
      <c r="K323" s="22"/>
      <c r="L323" s="22"/>
      <c r="M323" s="78"/>
      <c r="O323" s="22"/>
      <c r="P323" s="22"/>
      <c r="Q323" s="22"/>
    </row>
    <row r="324" spans="1:17" ht="14.25" hidden="1" x14ac:dyDescent="0.35">
      <c r="A324" s="22"/>
      <c r="B324" s="22"/>
      <c r="C324" s="22"/>
      <c r="D324" s="40" t="s">
        <v>99</v>
      </c>
      <c r="E324" s="41">
        <v>228</v>
      </c>
      <c r="F324" s="42">
        <v>2.1666666666666798</v>
      </c>
      <c r="G324" s="42"/>
      <c r="H324" s="42"/>
      <c r="I324" s="43">
        <v>2.5</v>
      </c>
      <c r="J324" s="29">
        <v>12</v>
      </c>
      <c r="K324" s="22"/>
      <c r="L324" s="22"/>
      <c r="M324" s="78"/>
      <c r="O324" s="22"/>
      <c r="P324" s="22"/>
      <c r="Q324" s="22"/>
    </row>
    <row r="325" spans="1:17" ht="14.25" hidden="1" x14ac:dyDescent="0.35">
      <c r="A325" s="22"/>
      <c r="B325" s="22"/>
      <c r="C325" s="22"/>
      <c r="D325" s="148" t="s">
        <v>100</v>
      </c>
      <c r="E325" s="41">
        <v>194</v>
      </c>
      <c r="F325" s="42">
        <v>2.2083333333333499</v>
      </c>
      <c r="G325" s="42"/>
      <c r="H325" s="42"/>
      <c r="I325" s="43">
        <v>3</v>
      </c>
      <c r="J325" s="29">
        <v>13</v>
      </c>
      <c r="K325" s="22"/>
      <c r="L325" s="22"/>
      <c r="M325" s="78"/>
      <c r="O325" s="22"/>
      <c r="P325" s="22"/>
      <c r="Q325" s="22"/>
    </row>
    <row r="326" spans="1:17" ht="14.25" hidden="1" x14ac:dyDescent="0.35">
      <c r="A326" s="22"/>
      <c r="B326" s="22"/>
      <c r="C326" s="22"/>
      <c r="D326" s="40" t="s">
        <v>101</v>
      </c>
      <c r="E326" s="41">
        <v>297</v>
      </c>
      <c r="F326" s="42">
        <v>2.25000000000002</v>
      </c>
      <c r="G326" s="42"/>
      <c r="H326" s="42"/>
      <c r="I326" s="43">
        <v>3.5</v>
      </c>
      <c r="J326" s="29">
        <v>14</v>
      </c>
      <c r="K326" s="22"/>
      <c r="L326" s="22"/>
      <c r="M326" s="78"/>
      <c r="O326" s="22"/>
      <c r="P326" s="22"/>
      <c r="Q326" s="22"/>
    </row>
    <row r="327" spans="1:17" ht="14.25" hidden="1" x14ac:dyDescent="0.35">
      <c r="A327" s="22"/>
      <c r="B327" s="22"/>
      <c r="C327" s="22"/>
      <c r="D327" s="40" t="s">
        <v>102</v>
      </c>
      <c r="E327" s="41">
        <v>185</v>
      </c>
      <c r="F327" s="42">
        <v>2.2916666666666901</v>
      </c>
      <c r="G327" s="42"/>
      <c r="H327" s="42"/>
      <c r="I327" s="43">
        <v>4</v>
      </c>
      <c r="J327" s="29">
        <v>15</v>
      </c>
      <c r="K327" s="22"/>
      <c r="L327" s="22"/>
      <c r="M327" s="78"/>
      <c r="O327" s="22"/>
      <c r="P327" s="22"/>
      <c r="Q327" s="22"/>
    </row>
    <row r="328" spans="1:17" ht="14.25" hidden="1" x14ac:dyDescent="0.35">
      <c r="A328" s="22"/>
      <c r="B328" s="22"/>
      <c r="C328" s="22"/>
      <c r="D328" s="40" t="s">
        <v>103</v>
      </c>
      <c r="E328" s="41">
        <v>255</v>
      </c>
      <c r="F328" s="42">
        <v>2.3333333333333601</v>
      </c>
      <c r="G328" s="42"/>
      <c r="H328" s="42"/>
      <c r="I328" s="43">
        <v>4.5</v>
      </c>
      <c r="J328" s="29">
        <v>16</v>
      </c>
      <c r="K328" s="22"/>
      <c r="L328" s="22"/>
      <c r="M328" s="78"/>
      <c r="O328" s="22"/>
      <c r="P328" s="22"/>
      <c r="Q328" s="22"/>
    </row>
    <row r="329" spans="1:17" ht="14.25" hidden="1" x14ac:dyDescent="0.35">
      <c r="A329" s="22"/>
      <c r="B329" s="22"/>
      <c r="C329" s="22"/>
      <c r="D329" s="40" t="s">
        <v>104</v>
      </c>
      <c r="E329" s="41">
        <v>282</v>
      </c>
      <c r="F329" s="42">
        <v>2.3750000000000302</v>
      </c>
      <c r="G329" s="42"/>
      <c r="H329" s="42"/>
      <c r="I329" s="43">
        <v>5</v>
      </c>
      <c r="J329" s="29"/>
      <c r="K329" s="22"/>
      <c r="L329" s="22"/>
      <c r="M329" s="78"/>
      <c r="O329" s="22"/>
      <c r="P329" s="22"/>
      <c r="Q329" s="22"/>
    </row>
    <row r="330" spans="1:17" ht="14.25" hidden="1" x14ac:dyDescent="0.35">
      <c r="A330" s="22"/>
      <c r="B330" s="22"/>
      <c r="C330" s="22"/>
      <c r="D330" s="40" t="s">
        <v>105</v>
      </c>
      <c r="E330" s="41">
        <v>225</v>
      </c>
      <c r="F330" s="42">
        <v>2.4166666666666998</v>
      </c>
      <c r="G330" s="42"/>
      <c r="H330" s="42"/>
      <c r="I330" s="43">
        <v>5.5</v>
      </c>
      <c r="J330" s="29"/>
      <c r="K330" s="22"/>
      <c r="L330" s="22"/>
      <c r="M330" s="78"/>
      <c r="O330" s="22"/>
      <c r="P330" s="22"/>
      <c r="Q330" s="22"/>
    </row>
    <row r="331" spans="1:17" ht="14.25" hidden="1" x14ac:dyDescent="0.35">
      <c r="A331" s="22"/>
      <c r="B331" s="22"/>
      <c r="C331" s="22"/>
      <c r="D331" s="40" t="s">
        <v>106</v>
      </c>
      <c r="E331" s="41">
        <v>194</v>
      </c>
      <c r="F331" s="42">
        <v>2.4583333333333699</v>
      </c>
      <c r="G331" s="42"/>
      <c r="H331" s="42"/>
      <c r="I331" s="43">
        <v>6</v>
      </c>
      <c r="J331" s="29"/>
      <c r="K331" s="22"/>
      <c r="L331" s="22"/>
      <c r="M331" s="78"/>
      <c r="O331" s="22"/>
      <c r="P331" s="22"/>
      <c r="Q331" s="22"/>
    </row>
    <row r="332" spans="1:17" ht="14.25" hidden="1" x14ac:dyDescent="0.35">
      <c r="A332" s="22"/>
      <c r="B332" s="22"/>
      <c r="C332" s="22"/>
      <c r="D332" s="40" t="s">
        <v>107</v>
      </c>
      <c r="E332" s="41">
        <v>184</v>
      </c>
      <c r="F332" s="42">
        <v>2.50000000000004</v>
      </c>
      <c r="G332" s="42"/>
      <c r="H332" s="42"/>
      <c r="I332" s="43">
        <v>6.5</v>
      </c>
      <c r="J332" s="29"/>
      <c r="K332" s="22"/>
      <c r="L332" s="22"/>
      <c r="M332" s="78"/>
      <c r="O332" s="22"/>
      <c r="P332" s="22"/>
      <c r="Q332" s="22"/>
    </row>
    <row r="333" spans="1:17" ht="14.25" hidden="1" x14ac:dyDescent="0.35">
      <c r="A333" s="22"/>
      <c r="B333" s="22"/>
      <c r="C333" s="22"/>
      <c r="D333" s="40" t="s">
        <v>108</v>
      </c>
      <c r="E333" s="41">
        <v>245</v>
      </c>
      <c r="F333" s="42">
        <v>2.54166666666671</v>
      </c>
      <c r="G333" s="42"/>
      <c r="H333" s="42"/>
      <c r="I333" s="43">
        <v>7</v>
      </c>
      <c r="J333" s="29"/>
      <c r="K333" s="22"/>
      <c r="L333" s="22"/>
      <c r="M333" s="78"/>
      <c r="O333" s="22"/>
      <c r="P333" s="22"/>
      <c r="Q333" s="22"/>
    </row>
    <row r="334" spans="1:17" ht="14.25" hidden="1" x14ac:dyDescent="0.35">
      <c r="A334" s="22"/>
      <c r="B334" s="22"/>
      <c r="C334" s="22"/>
      <c r="D334" s="40" t="s">
        <v>109</v>
      </c>
      <c r="E334" s="41">
        <v>267</v>
      </c>
      <c r="F334" s="42">
        <v>2.5833333333333801</v>
      </c>
      <c r="G334" s="42"/>
      <c r="H334" s="42"/>
      <c r="I334" s="43">
        <v>7.5</v>
      </c>
      <c r="J334" s="29"/>
      <c r="K334" s="22"/>
      <c r="L334" s="22"/>
      <c r="M334" s="78"/>
      <c r="O334" s="22"/>
      <c r="P334" s="22"/>
      <c r="Q334" s="22"/>
    </row>
    <row r="335" spans="1:17" ht="14.25" hidden="1" x14ac:dyDescent="0.35">
      <c r="A335" s="22"/>
      <c r="B335" s="22"/>
      <c r="C335" s="22"/>
      <c r="D335" s="40" t="s">
        <v>110</v>
      </c>
      <c r="E335" s="41">
        <v>246</v>
      </c>
      <c r="F335" s="42">
        <v>2.6250000000000502</v>
      </c>
      <c r="G335" s="42"/>
      <c r="H335" s="42"/>
      <c r="I335" s="43">
        <v>8</v>
      </c>
      <c r="J335" s="29"/>
      <c r="K335" s="22"/>
      <c r="L335" s="22"/>
      <c r="M335" s="78"/>
      <c r="O335" s="22"/>
      <c r="P335" s="22"/>
      <c r="Q335" s="22"/>
    </row>
    <row r="336" spans="1:17" ht="14.25" hidden="1" x14ac:dyDescent="0.35">
      <c r="A336" s="22"/>
      <c r="B336" s="22"/>
      <c r="C336" s="22"/>
      <c r="D336" s="40" t="s">
        <v>111</v>
      </c>
      <c r="E336" s="41">
        <v>189</v>
      </c>
      <c r="F336" s="42">
        <v>2.6666666666667198</v>
      </c>
      <c r="G336" s="42"/>
      <c r="H336" s="42"/>
      <c r="I336" s="43">
        <v>8.5</v>
      </c>
      <c r="J336" s="29"/>
      <c r="K336" s="22"/>
      <c r="L336" s="22"/>
      <c r="M336" s="78"/>
      <c r="O336" s="22"/>
      <c r="P336" s="22"/>
      <c r="Q336" s="22"/>
    </row>
    <row r="337" spans="1:17" ht="14.25" hidden="1" x14ac:dyDescent="0.35">
      <c r="A337" s="22"/>
      <c r="B337" s="22"/>
      <c r="C337" s="22"/>
      <c r="D337" s="40" t="s">
        <v>320</v>
      </c>
      <c r="E337" s="41">
        <v>175</v>
      </c>
      <c r="F337" s="42">
        <v>2.7083333333333899</v>
      </c>
      <c r="G337" s="42"/>
      <c r="H337" s="42"/>
      <c r="I337" s="43">
        <v>9</v>
      </c>
      <c r="J337" s="29"/>
      <c r="K337" s="22"/>
      <c r="L337" s="22"/>
      <c r="M337" s="78"/>
      <c r="O337" s="22"/>
      <c r="P337" s="22"/>
      <c r="Q337" s="22"/>
    </row>
    <row r="338" spans="1:17" ht="14.25" hidden="1" x14ac:dyDescent="0.35">
      <c r="A338" s="22"/>
      <c r="B338" s="22"/>
      <c r="C338" s="22"/>
      <c r="D338" s="40" t="s">
        <v>112</v>
      </c>
      <c r="E338" s="41">
        <v>186</v>
      </c>
      <c r="F338" s="42">
        <v>2.75000000000006</v>
      </c>
      <c r="G338" s="42"/>
      <c r="H338" s="42"/>
      <c r="I338" s="43">
        <v>9.5</v>
      </c>
      <c r="J338" s="29"/>
      <c r="K338" s="22"/>
      <c r="L338" s="22"/>
      <c r="M338" s="78"/>
      <c r="O338" s="22"/>
      <c r="P338" s="22"/>
      <c r="Q338" s="22"/>
    </row>
    <row r="339" spans="1:17" ht="14.25" hidden="1" x14ac:dyDescent="0.35">
      <c r="A339" s="22"/>
      <c r="B339" s="22"/>
      <c r="C339" s="22"/>
      <c r="D339" s="40" t="s">
        <v>113</v>
      </c>
      <c r="E339" s="41">
        <v>246</v>
      </c>
      <c r="F339" s="42">
        <v>2.79166666666673</v>
      </c>
      <c r="G339" s="42"/>
      <c r="H339" s="42"/>
      <c r="I339" s="43">
        <v>10</v>
      </c>
      <c r="J339" s="29"/>
      <c r="K339" s="22"/>
      <c r="L339" s="22"/>
      <c r="M339" s="78"/>
      <c r="O339" s="22"/>
      <c r="P339" s="22"/>
      <c r="Q339" s="22"/>
    </row>
    <row r="340" spans="1:17" ht="14.25" hidden="1" x14ac:dyDescent="0.35">
      <c r="A340" s="22"/>
      <c r="B340" s="22"/>
      <c r="C340" s="22"/>
      <c r="D340" s="40" t="s">
        <v>114</v>
      </c>
      <c r="E340" s="41">
        <v>226</v>
      </c>
      <c r="F340" s="42">
        <v>2.8333333333334001</v>
      </c>
      <c r="G340" s="42"/>
      <c r="H340" s="42"/>
      <c r="I340" s="43"/>
      <c r="J340" s="29"/>
      <c r="K340" s="22"/>
      <c r="L340" s="22"/>
      <c r="M340" s="78"/>
      <c r="O340" s="22"/>
      <c r="P340" s="22"/>
      <c r="Q340" s="22"/>
    </row>
    <row r="341" spans="1:17" ht="14.25" hidden="1" x14ac:dyDescent="0.35">
      <c r="A341" s="22"/>
      <c r="B341" s="22"/>
      <c r="C341" s="22"/>
      <c r="D341" s="40" t="s">
        <v>115</v>
      </c>
      <c r="E341" s="41">
        <v>269</v>
      </c>
      <c r="F341" s="42">
        <v>2.8750000000000702</v>
      </c>
      <c r="G341" s="42"/>
      <c r="H341" s="42"/>
      <c r="I341" s="43"/>
      <c r="J341" s="29"/>
      <c r="K341" s="22"/>
      <c r="L341" s="22"/>
      <c r="M341" s="78"/>
      <c r="O341" s="22"/>
      <c r="P341" s="22"/>
      <c r="Q341" s="22"/>
    </row>
    <row r="342" spans="1:17" ht="14.25" hidden="1" x14ac:dyDescent="0.35">
      <c r="A342" s="22"/>
      <c r="B342" s="22"/>
      <c r="C342" s="22"/>
      <c r="D342" s="40" t="s">
        <v>116</v>
      </c>
      <c r="E342" s="41">
        <v>220</v>
      </c>
      <c r="F342" s="42">
        <v>2.9166666666667398</v>
      </c>
      <c r="G342" s="42"/>
      <c r="H342" s="42"/>
      <c r="I342" s="41"/>
      <c r="J342" s="29"/>
      <c r="K342" s="22"/>
      <c r="L342" s="22"/>
      <c r="M342" s="78"/>
      <c r="O342" s="22"/>
      <c r="P342" s="22"/>
      <c r="Q342" s="22"/>
    </row>
    <row r="343" spans="1:17" ht="14.25" hidden="1" x14ac:dyDescent="0.35">
      <c r="A343" s="22"/>
      <c r="B343" s="22"/>
      <c r="C343" s="22"/>
      <c r="D343" s="40" t="s">
        <v>117</v>
      </c>
      <c r="E343" s="41">
        <v>183</v>
      </c>
      <c r="F343" s="42">
        <v>1.9583333333333299</v>
      </c>
      <c r="G343" s="42"/>
      <c r="H343" s="42"/>
      <c r="I343" s="41"/>
      <c r="J343" s="29"/>
      <c r="K343" s="22"/>
      <c r="L343" s="22"/>
      <c r="M343" s="78"/>
      <c r="O343" s="22"/>
      <c r="P343" s="22"/>
      <c r="Q343" s="22"/>
    </row>
    <row r="344" spans="1:17" ht="14.25" hidden="1" x14ac:dyDescent="0.35">
      <c r="A344" s="22"/>
      <c r="B344" s="22"/>
      <c r="C344" s="22"/>
      <c r="D344" s="40" t="s">
        <v>118</v>
      </c>
      <c r="E344" s="41">
        <v>184</v>
      </c>
      <c r="F344" s="43"/>
      <c r="G344" s="42"/>
      <c r="H344" s="42"/>
      <c r="I344" s="41"/>
      <c r="J344" s="29"/>
      <c r="K344" s="22"/>
      <c r="L344" s="22"/>
      <c r="M344" s="78"/>
      <c r="O344" s="22"/>
      <c r="P344" s="22"/>
      <c r="Q344" s="22"/>
    </row>
    <row r="345" spans="1:17" ht="14.25" hidden="1" x14ac:dyDescent="0.35">
      <c r="A345" s="22"/>
      <c r="B345" s="22"/>
      <c r="C345" s="22"/>
      <c r="D345" s="40" t="s">
        <v>119</v>
      </c>
      <c r="E345" s="41">
        <v>198</v>
      </c>
      <c r="F345" s="43"/>
      <c r="G345" s="42"/>
      <c r="H345" s="42"/>
      <c r="I345" s="41"/>
      <c r="J345" s="30"/>
      <c r="K345" s="22"/>
      <c r="L345" s="22"/>
      <c r="M345" s="78"/>
      <c r="O345" s="22"/>
      <c r="P345" s="22"/>
      <c r="Q345" s="22"/>
    </row>
    <row r="346" spans="1:17" ht="14.25" hidden="1" x14ac:dyDescent="0.35">
      <c r="A346" s="22"/>
      <c r="B346" s="22"/>
      <c r="C346" s="22"/>
      <c r="D346" s="40" t="s">
        <v>120</v>
      </c>
      <c r="E346" s="41">
        <v>174</v>
      </c>
      <c r="F346" s="43"/>
      <c r="G346" s="42"/>
      <c r="H346" s="42"/>
      <c r="I346" s="41"/>
      <c r="J346" s="30"/>
      <c r="K346" s="22"/>
      <c r="L346" s="22"/>
      <c r="M346" s="78"/>
      <c r="O346" s="22"/>
      <c r="P346" s="22"/>
      <c r="Q346" s="22"/>
    </row>
    <row r="347" spans="1:17" ht="14.25" hidden="1" x14ac:dyDescent="0.35">
      <c r="A347" s="22"/>
      <c r="B347" s="22"/>
      <c r="C347" s="22"/>
      <c r="D347" s="40" t="s">
        <v>121</v>
      </c>
      <c r="E347" s="41">
        <v>201</v>
      </c>
      <c r="F347" s="43"/>
      <c r="G347" s="43"/>
      <c r="H347" s="43"/>
      <c r="I347" s="41"/>
      <c r="J347" s="30"/>
      <c r="K347" s="22"/>
      <c r="L347" s="22"/>
      <c r="M347" s="78"/>
      <c r="O347" s="22"/>
      <c r="P347" s="22"/>
      <c r="Q347" s="22"/>
    </row>
    <row r="348" spans="1:17" ht="14.25" hidden="1" x14ac:dyDescent="0.35">
      <c r="A348" s="22"/>
      <c r="B348" s="22"/>
      <c r="C348" s="22"/>
      <c r="D348" s="40" t="s">
        <v>122</v>
      </c>
      <c r="E348" s="41">
        <v>216</v>
      </c>
      <c r="F348" s="43"/>
      <c r="G348" s="43"/>
      <c r="H348" s="43"/>
      <c r="I348" s="41"/>
      <c r="J348" s="30"/>
      <c r="K348" s="22"/>
      <c r="L348" s="22"/>
      <c r="M348" s="78"/>
      <c r="O348" s="22"/>
      <c r="P348" s="22"/>
      <c r="Q348" s="22"/>
    </row>
    <row r="349" spans="1:17" ht="14.25" hidden="1" x14ac:dyDescent="0.35">
      <c r="A349" s="22"/>
      <c r="B349" s="22"/>
      <c r="C349" s="22"/>
      <c r="D349" s="40" t="s">
        <v>123</v>
      </c>
      <c r="E349" s="41">
        <v>304</v>
      </c>
      <c r="F349" s="43"/>
      <c r="G349" s="43"/>
      <c r="H349" s="43"/>
      <c r="I349" s="41"/>
      <c r="J349" s="30"/>
      <c r="K349" s="22"/>
      <c r="L349" s="22"/>
      <c r="M349" s="78"/>
      <c r="O349" s="22"/>
      <c r="P349" s="22"/>
      <c r="Q349" s="22"/>
    </row>
    <row r="350" spans="1:17" ht="14.25" hidden="1" x14ac:dyDescent="0.35">
      <c r="A350" s="22"/>
      <c r="B350" s="22"/>
      <c r="C350" s="22"/>
      <c r="D350" s="40" t="s">
        <v>124</v>
      </c>
      <c r="E350" s="41">
        <v>220</v>
      </c>
      <c r="F350" s="43"/>
      <c r="G350" s="43"/>
      <c r="H350" s="43"/>
      <c r="I350" s="41"/>
      <c r="J350" s="30"/>
      <c r="K350" s="22"/>
      <c r="L350" s="22"/>
      <c r="M350" s="78"/>
      <c r="O350" s="22"/>
      <c r="P350" s="22"/>
      <c r="Q350" s="22"/>
    </row>
    <row r="351" spans="1:17" hidden="1" x14ac:dyDescent="0.35">
      <c r="F351" s="22"/>
    </row>
    <row r="352" spans="1:17" hidden="1" x14ac:dyDescent="0.35">
      <c r="F352" s="22"/>
      <c r="I352" s="22"/>
    </row>
    <row r="353" spans="1:17" hidden="1" x14ac:dyDescent="0.35">
      <c r="A353" s="22"/>
      <c r="B353" s="22"/>
      <c r="C353" s="22"/>
      <c r="D353" s="22"/>
      <c r="E353" s="22" t="s">
        <v>51</v>
      </c>
      <c r="G353" s="22"/>
      <c r="H353" s="22"/>
      <c r="I353" s="22"/>
      <c r="J353" s="78"/>
      <c r="K353" s="22"/>
      <c r="L353" s="22"/>
      <c r="M353" s="78"/>
      <c r="O353" s="22"/>
      <c r="P353" s="22"/>
      <c r="Q353" s="22"/>
    </row>
    <row r="354" spans="1:17" x14ac:dyDescent="0.35">
      <c r="A354" s="22"/>
      <c r="B354" s="22"/>
      <c r="C354" s="22"/>
      <c r="D354" s="22"/>
      <c r="E354" s="22"/>
      <c r="G354" s="22" t="s">
        <v>51</v>
      </c>
      <c r="H354" s="22"/>
      <c r="I354" s="22"/>
      <c r="J354" s="78"/>
      <c r="K354" s="22"/>
      <c r="L354" s="22"/>
      <c r="M354" s="78"/>
      <c r="O354" s="22"/>
      <c r="P354" s="22"/>
      <c r="Q354" s="22"/>
    </row>
    <row r="355" spans="1:17" x14ac:dyDescent="0.35">
      <c r="A355" s="22"/>
      <c r="B355" s="22"/>
      <c r="C355" s="22"/>
      <c r="D355" s="22"/>
      <c r="E355" s="22"/>
      <c r="G355" s="22"/>
      <c r="H355" s="22"/>
      <c r="J355" s="78"/>
      <c r="K355" s="22"/>
      <c r="L355" s="22"/>
      <c r="M355" s="78"/>
      <c r="O355" s="22"/>
      <c r="P355" s="22"/>
      <c r="Q355" s="22"/>
    </row>
  </sheetData>
  <mergeCells count="71">
    <mergeCell ref="A309:L309"/>
    <mergeCell ref="A253:M253"/>
    <mergeCell ref="A264:L264"/>
    <mergeCell ref="A265:M265"/>
    <mergeCell ref="I266:L276"/>
    <mergeCell ref="A277:L277"/>
    <mergeCell ref="A278:L278"/>
    <mergeCell ref="A284:M284"/>
    <mergeCell ref="A295:L295"/>
    <mergeCell ref="A296:M296"/>
    <mergeCell ref="I297:L307"/>
    <mergeCell ref="A308:L308"/>
    <mergeCell ref="A247:L247"/>
    <mergeCell ref="A191:M191"/>
    <mergeCell ref="A202:L202"/>
    <mergeCell ref="A203:M203"/>
    <mergeCell ref="I204:L214"/>
    <mergeCell ref="A215:L215"/>
    <mergeCell ref="A216:L216"/>
    <mergeCell ref="A222:M222"/>
    <mergeCell ref="A233:L233"/>
    <mergeCell ref="A234:M234"/>
    <mergeCell ref="I235:L245"/>
    <mergeCell ref="A246:L246"/>
    <mergeCell ref="A110:M110"/>
    <mergeCell ref="I111:L121"/>
    <mergeCell ref="A122:L122"/>
    <mergeCell ref="A185:L185"/>
    <mergeCell ref="A129:M129"/>
    <mergeCell ref="A140:L140"/>
    <mergeCell ref="A141:M141"/>
    <mergeCell ref="I142:L152"/>
    <mergeCell ref="A153:L153"/>
    <mergeCell ref="A154:L154"/>
    <mergeCell ref="A160:M160"/>
    <mergeCell ref="A171:L171"/>
    <mergeCell ref="A172:M172"/>
    <mergeCell ref="I173:L183"/>
    <mergeCell ref="A184:L184"/>
    <mergeCell ref="A36:M36"/>
    <mergeCell ref="A123:L123"/>
    <mergeCell ref="A4:M4"/>
    <mergeCell ref="A15:L15"/>
    <mergeCell ref="A67:M67"/>
    <mergeCell ref="A78:L78"/>
    <mergeCell ref="A79:M79"/>
    <mergeCell ref="I80:L90"/>
    <mergeCell ref="A91:L91"/>
    <mergeCell ref="A92:L92"/>
    <mergeCell ref="A47:L47"/>
    <mergeCell ref="A48:M48"/>
    <mergeCell ref="I49:L59"/>
    <mergeCell ref="A60:L60"/>
    <mergeCell ref="A98:M98"/>
    <mergeCell ref="A109:L109"/>
    <mergeCell ref="A34:M34"/>
    <mergeCell ref="A2:M2"/>
    <mergeCell ref="A1:M1"/>
    <mergeCell ref="A282:M282"/>
    <mergeCell ref="A251:M251"/>
    <mergeCell ref="A220:M220"/>
    <mergeCell ref="A189:M189"/>
    <mergeCell ref="A158:M158"/>
    <mergeCell ref="A127:M127"/>
    <mergeCell ref="A96:M96"/>
    <mergeCell ref="A65:M65"/>
    <mergeCell ref="A16:M16"/>
    <mergeCell ref="A61:L61"/>
    <mergeCell ref="I17:L27"/>
    <mergeCell ref="A28:L28"/>
    <mergeCell ref="A29:L29"/>
  </mergeCells>
  <dataValidations count="2">
    <dataValidation type="list" allowBlank="1" showInputMessage="1" showErrorMessage="1" sqref="G285:G294 G5:G14 G298:G307 G223:G232 G236:G245 G161:G170 G174:G183 G99:G108 G112:G121 G68:G77 G81:G90 G18:G27 G37:G46 G50:G59 G130:G139 G143:G152 G192:G201 G205:G214 G254:G263 G267:G276" xr:uid="{00000000-0002-0000-0300-000000000000}">
      <formula1>$F$313:$F$319</formula1>
    </dataValidation>
    <dataValidation type="list" allowBlank="1" showInputMessage="1" showErrorMessage="1" sqref="I285:I294 I5:I14 I223:I232 I161:I170 I99:I108 I68:I77 I37:I46 I130:I139 I192:I201 I254:I263" xr:uid="{00000000-0002-0000-0300-000001000000}">
      <formula1>$D$320:$D$350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N148"/>
  <sheetViews>
    <sheetView workbookViewId="0">
      <selection activeCell="B4" sqref="B4"/>
    </sheetView>
  </sheetViews>
  <sheetFormatPr defaultColWidth="9.1328125" defaultRowHeight="12.75" x14ac:dyDescent="0.35"/>
  <cols>
    <col min="1" max="1" width="4.265625" style="8" customWidth="1"/>
    <col min="2" max="2" width="16.73046875" style="8" customWidth="1"/>
    <col min="3" max="3" width="36.265625" style="8" customWidth="1"/>
    <col min="4" max="4" width="12.265625" style="8" customWidth="1"/>
    <col min="5" max="5" width="8.59765625" style="8" bestFit="1" customWidth="1"/>
    <col min="6" max="6" width="12.59765625" style="8" customWidth="1"/>
    <col min="7" max="7" width="14.73046875" style="8" customWidth="1"/>
    <col min="8" max="8" width="18" style="8" customWidth="1"/>
    <col min="9" max="9" width="14.73046875" style="8" customWidth="1"/>
    <col min="10" max="10" width="20.73046875" style="8" customWidth="1"/>
    <col min="11" max="11" width="15.73046875" style="8" customWidth="1"/>
    <col min="12" max="13" width="20.73046875" style="8" customWidth="1"/>
    <col min="14" max="16384" width="9.1328125" style="8"/>
  </cols>
  <sheetData>
    <row r="1" spans="1:14" ht="24.75" x14ac:dyDescent="0.65">
      <c r="A1" s="238" t="s">
        <v>262</v>
      </c>
      <c r="B1" s="239"/>
      <c r="C1" s="239"/>
      <c r="D1" s="239"/>
      <c r="E1" s="239"/>
      <c r="F1" s="239"/>
      <c r="G1" s="239"/>
      <c r="H1" s="239"/>
      <c r="I1" s="239"/>
      <c r="J1" s="267"/>
      <c r="K1" s="2"/>
      <c r="L1" s="22"/>
      <c r="M1" s="22"/>
      <c r="N1" s="22"/>
    </row>
    <row r="2" spans="1:14" ht="20.25" x14ac:dyDescent="0.55000000000000004">
      <c r="A2" s="261" t="str">
        <f>'Estimated Budget - Summary'!C12</f>
        <v>Applicant</v>
      </c>
      <c r="B2" s="262"/>
      <c r="C2" s="263"/>
      <c r="D2" s="82"/>
      <c r="E2" s="82"/>
      <c r="F2" s="82"/>
      <c r="G2" s="82"/>
      <c r="H2" s="82"/>
      <c r="I2" s="82"/>
      <c r="J2" s="120"/>
      <c r="K2" s="22"/>
      <c r="L2" s="22"/>
      <c r="M2" s="22"/>
      <c r="N2" s="22"/>
    </row>
    <row r="3" spans="1:14" ht="65.25" customHeight="1" x14ac:dyDescent="0.35">
      <c r="A3" s="17" t="s">
        <v>62</v>
      </c>
      <c r="B3" s="17" t="s">
        <v>263</v>
      </c>
      <c r="C3" s="17" t="s">
        <v>264</v>
      </c>
      <c r="D3" s="17" t="s">
        <v>265</v>
      </c>
      <c r="E3" s="17" t="s">
        <v>266</v>
      </c>
      <c r="F3" s="17" t="s">
        <v>267</v>
      </c>
      <c r="G3" s="17" t="s">
        <v>268</v>
      </c>
      <c r="H3" s="17" t="s">
        <v>269</v>
      </c>
      <c r="I3" s="17" t="s">
        <v>270</v>
      </c>
      <c r="J3" s="17" t="s">
        <v>271</v>
      </c>
      <c r="K3" s="22"/>
      <c r="L3" s="22"/>
      <c r="M3" s="22"/>
      <c r="N3" s="22"/>
    </row>
    <row r="4" spans="1:14" x14ac:dyDescent="0.35">
      <c r="A4" s="21" t="s">
        <v>69</v>
      </c>
      <c r="B4" s="172"/>
      <c r="C4" s="172"/>
      <c r="D4" s="173"/>
      <c r="E4" s="174">
        <v>0</v>
      </c>
      <c r="F4" s="175">
        <v>0</v>
      </c>
      <c r="G4" s="176">
        <v>0</v>
      </c>
      <c r="H4" s="176">
        <v>0</v>
      </c>
      <c r="I4" s="177">
        <v>0</v>
      </c>
      <c r="J4" s="18">
        <f>ROUND(E4*F4*G4*H4*(I4/12),2)</f>
        <v>0</v>
      </c>
      <c r="K4" s="22"/>
      <c r="L4" s="22"/>
      <c r="M4" s="22"/>
      <c r="N4" s="22"/>
    </row>
    <row r="5" spans="1:14" x14ac:dyDescent="0.35">
      <c r="A5" s="21" t="s">
        <v>71</v>
      </c>
      <c r="B5" s="172"/>
      <c r="C5" s="172"/>
      <c r="D5" s="173"/>
      <c r="E5" s="174">
        <v>0</v>
      </c>
      <c r="F5" s="175">
        <v>0</v>
      </c>
      <c r="G5" s="176">
        <v>0</v>
      </c>
      <c r="H5" s="176">
        <v>0</v>
      </c>
      <c r="I5" s="177">
        <v>0</v>
      </c>
      <c r="J5" s="18">
        <f>ROUND(E5*F5*G5*H5*(I5/12),2)</f>
        <v>0</v>
      </c>
      <c r="K5" s="22"/>
      <c r="L5" s="22"/>
      <c r="M5" s="22"/>
      <c r="N5" s="22"/>
    </row>
    <row r="6" spans="1:14" x14ac:dyDescent="0.35">
      <c r="A6" s="21" t="s">
        <v>72</v>
      </c>
      <c r="B6" s="178"/>
      <c r="C6" s="172"/>
      <c r="D6" s="173"/>
      <c r="E6" s="174">
        <v>0</v>
      </c>
      <c r="F6" s="175">
        <v>0</v>
      </c>
      <c r="G6" s="176">
        <v>0</v>
      </c>
      <c r="H6" s="176">
        <v>0</v>
      </c>
      <c r="I6" s="177">
        <v>0</v>
      </c>
      <c r="J6" s="18">
        <f t="shared" ref="J6:J12" si="0">ROUND(E6*F6*G6*H6*(I6/12),2)</f>
        <v>0</v>
      </c>
      <c r="K6" s="22"/>
      <c r="L6" s="22"/>
      <c r="M6" s="22"/>
      <c r="N6" s="22"/>
    </row>
    <row r="7" spans="1:14" x14ac:dyDescent="0.35">
      <c r="A7" s="21" t="s">
        <v>73</v>
      </c>
      <c r="B7" s="178"/>
      <c r="C7" s="178"/>
      <c r="D7" s="173"/>
      <c r="E7" s="174">
        <v>0</v>
      </c>
      <c r="F7" s="175">
        <v>0</v>
      </c>
      <c r="G7" s="176">
        <v>0</v>
      </c>
      <c r="H7" s="176">
        <v>0</v>
      </c>
      <c r="I7" s="177">
        <v>0</v>
      </c>
      <c r="J7" s="18">
        <f t="shared" si="0"/>
        <v>0</v>
      </c>
      <c r="K7" s="22"/>
      <c r="L7" s="22"/>
      <c r="M7" s="22"/>
      <c r="N7" s="22"/>
    </row>
    <row r="8" spans="1:14" x14ac:dyDescent="0.35">
      <c r="A8" s="21" t="s">
        <v>74</v>
      </c>
      <c r="B8" s="178"/>
      <c r="C8" s="178"/>
      <c r="D8" s="173"/>
      <c r="E8" s="174">
        <v>0</v>
      </c>
      <c r="F8" s="175">
        <v>0</v>
      </c>
      <c r="G8" s="176">
        <v>0</v>
      </c>
      <c r="H8" s="176">
        <v>0</v>
      </c>
      <c r="I8" s="177">
        <v>0</v>
      </c>
      <c r="J8" s="18">
        <f t="shared" si="0"/>
        <v>0</v>
      </c>
      <c r="K8" s="22"/>
      <c r="L8" s="22"/>
      <c r="M8" s="22"/>
      <c r="N8" s="22"/>
    </row>
    <row r="9" spans="1:14" x14ac:dyDescent="0.35">
      <c r="A9" s="21" t="s">
        <v>75</v>
      </c>
      <c r="B9" s="178"/>
      <c r="C9" s="178"/>
      <c r="D9" s="173"/>
      <c r="E9" s="174">
        <v>0</v>
      </c>
      <c r="F9" s="175">
        <v>0</v>
      </c>
      <c r="G9" s="176">
        <v>0</v>
      </c>
      <c r="H9" s="176">
        <v>0</v>
      </c>
      <c r="I9" s="177">
        <v>0</v>
      </c>
      <c r="J9" s="18">
        <f t="shared" si="0"/>
        <v>0</v>
      </c>
      <c r="K9" s="22"/>
      <c r="L9" s="22"/>
      <c r="M9" s="22"/>
      <c r="N9" s="22"/>
    </row>
    <row r="10" spans="1:14" x14ac:dyDescent="0.35">
      <c r="A10" s="21" t="s">
        <v>76</v>
      </c>
      <c r="B10" s="178"/>
      <c r="C10" s="178"/>
      <c r="D10" s="173"/>
      <c r="E10" s="174">
        <v>0</v>
      </c>
      <c r="F10" s="175">
        <v>0</v>
      </c>
      <c r="G10" s="176">
        <v>0</v>
      </c>
      <c r="H10" s="176">
        <v>0</v>
      </c>
      <c r="I10" s="177">
        <v>0</v>
      </c>
      <c r="J10" s="18">
        <f t="shared" si="0"/>
        <v>0</v>
      </c>
      <c r="K10" s="22"/>
      <c r="L10" s="22"/>
      <c r="M10" s="22"/>
      <c r="N10" s="22"/>
    </row>
    <row r="11" spans="1:14" x14ac:dyDescent="0.35">
      <c r="A11" s="21" t="s">
        <v>77</v>
      </c>
      <c r="B11" s="178"/>
      <c r="C11" s="178"/>
      <c r="D11" s="173"/>
      <c r="E11" s="174">
        <v>0</v>
      </c>
      <c r="F11" s="175">
        <v>0</v>
      </c>
      <c r="G11" s="176">
        <v>0</v>
      </c>
      <c r="H11" s="176">
        <v>0</v>
      </c>
      <c r="I11" s="177">
        <v>0</v>
      </c>
      <c r="J11" s="18">
        <f t="shared" si="0"/>
        <v>0</v>
      </c>
      <c r="K11" s="22"/>
      <c r="L11" s="22"/>
      <c r="M11" s="22"/>
      <c r="N11" s="22"/>
    </row>
    <row r="12" spans="1:14" x14ac:dyDescent="0.35">
      <c r="A12" s="21" t="s">
        <v>78</v>
      </c>
      <c r="B12" s="178"/>
      <c r="C12" s="178"/>
      <c r="D12" s="173"/>
      <c r="E12" s="174">
        <v>0</v>
      </c>
      <c r="F12" s="175">
        <v>0</v>
      </c>
      <c r="G12" s="176">
        <v>0</v>
      </c>
      <c r="H12" s="176">
        <v>0</v>
      </c>
      <c r="I12" s="177">
        <v>0</v>
      </c>
      <c r="J12" s="18">
        <f t="shared" si="0"/>
        <v>0</v>
      </c>
      <c r="K12" s="22"/>
      <c r="L12" s="22"/>
      <c r="M12" s="22"/>
      <c r="N12" s="22"/>
    </row>
    <row r="13" spans="1:14" ht="13.15" x14ac:dyDescent="0.4">
      <c r="A13" s="264" t="s">
        <v>90</v>
      </c>
      <c r="B13" s="265"/>
      <c r="C13" s="265"/>
      <c r="D13" s="265"/>
      <c r="E13" s="265"/>
      <c r="F13" s="265"/>
      <c r="G13" s="265"/>
      <c r="H13" s="265"/>
      <c r="I13" s="266"/>
      <c r="J13" s="121">
        <f>SUM(J4:J12)</f>
        <v>0</v>
      </c>
      <c r="K13" s="22"/>
      <c r="L13" s="22"/>
      <c r="M13" s="22"/>
      <c r="N13" s="22"/>
    </row>
    <row r="14" spans="1:14" x14ac:dyDescent="0.3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3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20.25" x14ac:dyDescent="0.55000000000000004">
      <c r="A17" s="261" t="str">
        <f>'Estimated Budget - Summary'!D12</f>
        <v>Partner 1</v>
      </c>
      <c r="B17" s="262"/>
      <c r="C17" s="263"/>
      <c r="D17" s="82"/>
      <c r="E17" s="82"/>
      <c r="F17" s="82"/>
      <c r="G17" s="82"/>
      <c r="H17" s="82"/>
      <c r="I17" s="82"/>
      <c r="J17" s="120"/>
      <c r="K17" s="22"/>
      <c r="L17" s="22"/>
      <c r="M17" s="22"/>
      <c r="N17" s="22"/>
    </row>
    <row r="18" spans="1:14" ht="51" x14ac:dyDescent="0.35">
      <c r="A18" s="17" t="s">
        <v>62</v>
      </c>
      <c r="B18" s="17" t="s">
        <v>263</v>
      </c>
      <c r="C18" s="17" t="s">
        <v>264</v>
      </c>
      <c r="D18" s="17" t="s">
        <v>265</v>
      </c>
      <c r="E18" s="17" t="s">
        <v>266</v>
      </c>
      <c r="F18" s="17" t="s">
        <v>267</v>
      </c>
      <c r="G18" s="17" t="s">
        <v>268</v>
      </c>
      <c r="H18" s="17" t="s">
        <v>269</v>
      </c>
      <c r="I18" s="17" t="s">
        <v>270</v>
      </c>
      <c r="J18" s="17" t="s">
        <v>271</v>
      </c>
      <c r="K18" s="22"/>
      <c r="L18" s="22"/>
      <c r="M18" s="22"/>
      <c r="N18" s="22"/>
    </row>
    <row r="19" spans="1:14" x14ac:dyDescent="0.35">
      <c r="A19" s="21" t="s">
        <v>69</v>
      </c>
      <c r="B19" s="172"/>
      <c r="C19" s="172"/>
      <c r="D19" s="173"/>
      <c r="E19" s="174">
        <v>0</v>
      </c>
      <c r="F19" s="175">
        <v>0</v>
      </c>
      <c r="G19" s="176">
        <v>0</v>
      </c>
      <c r="H19" s="176">
        <v>0</v>
      </c>
      <c r="I19" s="177">
        <v>0</v>
      </c>
      <c r="J19" s="18">
        <f>ROUND(E19*F19*G19*H19*(I19/12),2)</f>
        <v>0</v>
      </c>
      <c r="K19" s="22"/>
      <c r="L19" s="22"/>
      <c r="M19" s="22"/>
      <c r="N19" s="22"/>
    </row>
    <row r="20" spans="1:14" x14ac:dyDescent="0.35">
      <c r="A20" s="21" t="s">
        <v>71</v>
      </c>
      <c r="B20" s="172"/>
      <c r="C20" s="172"/>
      <c r="D20" s="173"/>
      <c r="E20" s="174">
        <v>0</v>
      </c>
      <c r="F20" s="175">
        <v>0</v>
      </c>
      <c r="G20" s="176">
        <v>0</v>
      </c>
      <c r="H20" s="176">
        <v>0</v>
      </c>
      <c r="I20" s="177">
        <v>0</v>
      </c>
      <c r="J20" s="18">
        <f t="shared" ref="J20:J27" si="1">ROUND(E20*F20*G20*H20*(I20/12),2)</f>
        <v>0</v>
      </c>
      <c r="K20" s="22"/>
      <c r="L20" s="22"/>
      <c r="M20" s="22"/>
      <c r="N20" s="22"/>
    </row>
    <row r="21" spans="1:14" x14ac:dyDescent="0.35">
      <c r="A21" s="21" t="s">
        <v>72</v>
      </c>
      <c r="B21" s="178"/>
      <c r="C21" s="172"/>
      <c r="D21" s="173"/>
      <c r="E21" s="174">
        <v>0</v>
      </c>
      <c r="F21" s="175">
        <v>0</v>
      </c>
      <c r="G21" s="176">
        <v>0</v>
      </c>
      <c r="H21" s="176">
        <v>0</v>
      </c>
      <c r="I21" s="177">
        <v>0</v>
      </c>
      <c r="J21" s="18">
        <f t="shared" si="1"/>
        <v>0</v>
      </c>
      <c r="K21" s="22"/>
      <c r="L21" s="22"/>
      <c r="M21" s="22"/>
      <c r="N21" s="22"/>
    </row>
    <row r="22" spans="1:14" x14ac:dyDescent="0.35">
      <c r="A22" s="21" t="s">
        <v>73</v>
      </c>
      <c r="B22" s="178"/>
      <c r="C22" s="178"/>
      <c r="D22" s="173"/>
      <c r="E22" s="174">
        <v>0</v>
      </c>
      <c r="F22" s="175">
        <v>0</v>
      </c>
      <c r="G22" s="176">
        <v>0</v>
      </c>
      <c r="H22" s="176">
        <v>0</v>
      </c>
      <c r="I22" s="177">
        <v>0</v>
      </c>
      <c r="J22" s="18">
        <f t="shared" si="1"/>
        <v>0</v>
      </c>
      <c r="K22" s="22"/>
      <c r="L22" s="22"/>
      <c r="M22" s="22"/>
      <c r="N22" s="22"/>
    </row>
    <row r="23" spans="1:14" x14ac:dyDescent="0.35">
      <c r="A23" s="21" t="s">
        <v>74</v>
      </c>
      <c r="B23" s="178"/>
      <c r="C23" s="178"/>
      <c r="D23" s="173"/>
      <c r="E23" s="174">
        <v>0</v>
      </c>
      <c r="F23" s="175">
        <v>0</v>
      </c>
      <c r="G23" s="176">
        <v>0</v>
      </c>
      <c r="H23" s="176">
        <v>0</v>
      </c>
      <c r="I23" s="177">
        <v>0</v>
      </c>
      <c r="J23" s="18">
        <f t="shared" si="1"/>
        <v>0</v>
      </c>
      <c r="K23" s="22"/>
      <c r="L23" s="22"/>
      <c r="M23" s="22"/>
      <c r="N23" s="22"/>
    </row>
    <row r="24" spans="1:14" x14ac:dyDescent="0.35">
      <c r="A24" s="21" t="s">
        <v>75</v>
      </c>
      <c r="B24" s="178"/>
      <c r="C24" s="178"/>
      <c r="D24" s="173"/>
      <c r="E24" s="174">
        <v>0</v>
      </c>
      <c r="F24" s="175">
        <v>0</v>
      </c>
      <c r="G24" s="176">
        <v>0</v>
      </c>
      <c r="H24" s="176">
        <v>0</v>
      </c>
      <c r="I24" s="177">
        <v>0</v>
      </c>
      <c r="J24" s="18">
        <f t="shared" si="1"/>
        <v>0</v>
      </c>
      <c r="K24" s="22"/>
      <c r="L24" s="22"/>
      <c r="M24" s="22"/>
      <c r="N24" s="22"/>
    </row>
    <row r="25" spans="1:14" x14ac:dyDescent="0.35">
      <c r="A25" s="21" t="s">
        <v>76</v>
      </c>
      <c r="B25" s="178"/>
      <c r="C25" s="178"/>
      <c r="D25" s="173"/>
      <c r="E25" s="174">
        <v>0</v>
      </c>
      <c r="F25" s="175">
        <v>0</v>
      </c>
      <c r="G25" s="176">
        <v>0</v>
      </c>
      <c r="H25" s="176">
        <v>0</v>
      </c>
      <c r="I25" s="177">
        <v>0</v>
      </c>
      <c r="J25" s="18">
        <f t="shared" si="1"/>
        <v>0</v>
      </c>
      <c r="K25" s="22"/>
      <c r="L25" s="22"/>
      <c r="M25" s="22"/>
      <c r="N25" s="22"/>
    </row>
    <row r="26" spans="1:14" x14ac:dyDescent="0.35">
      <c r="A26" s="21" t="s">
        <v>77</v>
      </c>
      <c r="B26" s="178"/>
      <c r="C26" s="178"/>
      <c r="D26" s="173"/>
      <c r="E26" s="174">
        <v>0</v>
      </c>
      <c r="F26" s="175">
        <v>0</v>
      </c>
      <c r="G26" s="176">
        <v>0</v>
      </c>
      <c r="H26" s="176">
        <v>0</v>
      </c>
      <c r="I26" s="177">
        <v>0</v>
      </c>
      <c r="J26" s="18">
        <f t="shared" si="1"/>
        <v>0</v>
      </c>
      <c r="K26" s="22"/>
      <c r="L26" s="22"/>
      <c r="M26" s="22"/>
      <c r="N26" s="22"/>
    </row>
    <row r="27" spans="1:14" x14ac:dyDescent="0.35">
      <c r="A27" s="21" t="s">
        <v>78</v>
      </c>
      <c r="B27" s="178"/>
      <c r="C27" s="178"/>
      <c r="D27" s="173"/>
      <c r="E27" s="174">
        <v>0</v>
      </c>
      <c r="F27" s="175">
        <v>0</v>
      </c>
      <c r="G27" s="176">
        <v>0</v>
      </c>
      <c r="H27" s="176">
        <v>0</v>
      </c>
      <c r="I27" s="177">
        <v>0</v>
      </c>
      <c r="J27" s="18">
        <f t="shared" si="1"/>
        <v>0</v>
      </c>
      <c r="K27" s="22"/>
      <c r="L27" s="22"/>
      <c r="M27" s="22"/>
      <c r="N27" s="22"/>
    </row>
    <row r="28" spans="1:14" ht="13.15" x14ac:dyDescent="0.4">
      <c r="A28" s="264" t="s">
        <v>90</v>
      </c>
      <c r="B28" s="265"/>
      <c r="C28" s="265"/>
      <c r="D28" s="265"/>
      <c r="E28" s="265"/>
      <c r="F28" s="265"/>
      <c r="G28" s="265"/>
      <c r="H28" s="265"/>
      <c r="I28" s="266"/>
      <c r="J28" s="121">
        <f>SUM(J19:J27)</f>
        <v>0</v>
      </c>
      <c r="K28" s="22"/>
      <c r="L28" s="22"/>
      <c r="M28" s="22"/>
      <c r="N28" s="22"/>
    </row>
    <row r="32" spans="1:14" ht="20.25" x14ac:dyDescent="0.55000000000000004">
      <c r="A32" s="261" t="str">
        <f>'Estimated Budget - Summary'!E12</f>
        <v>Partner 2</v>
      </c>
      <c r="B32" s="268"/>
      <c r="C32" s="269"/>
      <c r="D32" s="82"/>
      <c r="E32" s="82"/>
      <c r="F32" s="82"/>
      <c r="G32" s="82"/>
      <c r="H32" s="82"/>
      <c r="I32" s="82"/>
      <c r="J32" s="120"/>
      <c r="K32" s="22"/>
      <c r="L32" s="22"/>
      <c r="M32" s="22"/>
      <c r="N32" s="22"/>
    </row>
    <row r="33" spans="1:14" ht="51" x14ac:dyDescent="0.35">
      <c r="A33" s="17" t="s">
        <v>62</v>
      </c>
      <c r="B33" s="17" t="s">
        <v>263</v>
      </c>
      <c r="C33" s="17" t="s">
        <v>264</v>
      </c>
      <c r="D33" s="17" t="s">
        <v>265</v>
      </c>
      <c r="E33" s="17" t="s">
        <v>266</v>
      </c>
      <c r="F33" s="17" t="s">
        <v>267</v>
      </c>
      <c r="G33" s="17" t="s">
        <v>268</v>
      </c>
      <c r="H33" s="17" t="s">
        <v>269</v>
      </c>
      <c r="I33" s="17" t="s">
        <v>270</v>
      </c>
      <c r="J33" s="17" t="s">
        <v>271</v>
      </c>
      <c r="K33" s="22"/>
      <c r="L33" s="22"/>
      <c r="M33" s="22"/>
      <c r="N33" s="22"/>
    </row>
    <row r="34" spans="1:14" x14ac:dyDescent="0.35">
      <c r="A34" s="21" t="s">
        <v>69</v>
      </c>
      <c r="B34" s="172"/>
      <c r="C34" s="172"/>
      <c r="D34" s="173"/>
      <c r="E34" s="174">
        <v>0</v>
      </c>
      <c r="F34" s="175">
        <v>0</v>
      </c>
      <c r="G34" s="176">
        <v>0</v>
      </c>
      <c r="H34" s="176">
        <v>0</v>
      </c>
      <c r="I34" s="177">
        <v>0</v>
      </c>
      <c r="J34" s="18">
        <f>ROUND(E34*F34*G34*H34*(I34/12),2)</f>
        <v>0</v>
      </c>
      <c r="K34" s="22"/>
      <c r="L34" s="22"/>
      <c r="M34" s="22"/>
      <c r="N34" s="22"/>
    </row>
    <row r="35" spans="1:14" x14ac:dyDescent="0.35">
      <c r="A35" s="21" t="s">
        <v>71</v>
      </c>
      <c r="B35" s="172"/>
      <c r="C35" s="172"/>
      <c r="D35" s="173"/>
      <c r="E35" s="174">
        <v>0</v>
      </c>
      <c r="F35" s="175">
        <v>0</v>
      </c>
      <c r="G35" s="176">
        <v>0</v>
      </c>
      <c r="H35" s="176">
        <v>0</v>
      </c>
      <c r="I35" s="177">
        <v>0</v>
      </c>
      <c r="J35" s="18">
        <f t="shared" ref="J35:J42" si="2">ROUND(E35*F35*G35*H35*(I35/12),2)</f>
        <v>0</v>
      </c>
      <c r="K35" s="22"/>
      <c r="L35" s="22"/>
      <c r="M35" s="22"/>
      <c r="N35" s="22"/>
    </row>
    <row r="36" spans="1:14" x14ac:dyDescent="0.35">
      <c r="A36" s="21" t="s">
        <v>72</v>
      </c>
      <c r="B36" s="178"/>
      <c r="C36" s="172"/>
      <c r="D36" s="173"/>
      <c r="E36" s="174">
        <v>0</v>
      </c>
      <c r="F36" s="175">
        <v>0</v>
      </c>
      <c r="G36" s="176">
        <v>0</v>
      </c>
      <c r="H36" s="176">
        <v>0</v>
      </c>
      <c r="I36" s="177">
        <v>0</v>
      </c>
      <c r="J36" s="18">
        <f t="shared" si="2"/>
        <v>0</v>
      </c>
      <c r="K36" s="22"/>
      <c r="L36" s="22"/>
      <c r="M36" s="22"/>
      <c r="N36" s="22"/>
    </row>
    <row r="37" spans="1:14" x14ac:dyDescent="0.35">
      <c r="A37" s="21" t="s">
        <v>73</v>
      </c>
      <c r="B37" s="178"/>
      <c r="C37" s="178"/>
      <c r="D37" s="173"/>
      <c r="E37" s="174">
        <v>0</v>
      </c>
      <c r="F37" s="175">
        <v>0</v>
      </c>
      <c r="G37" s="176">
        <v>0</v>
      </c>
      <c r="H37" s="176">
        <v>0</v>
      </c>
      <c r="I37" s="177">
        <v>0</v>
      </c>
      <c r="J37" s="18">
        <f t="shared" si="2"/>
        <v>0</v>
      </c>
      <c r="K37" s="22"/>
      <c r="L37" s="22"/>
      <c r="M37" s="22"/>
      <c r="N37" s="22"/>
    </row>
    <row r="38" spans="1:14" x14ac:dyDescent="0.35">
      <c r="A38" s="21" t="s">
        <v>74</v>
      </c>
      <c r="B38" s="178"/>
      <c r="C38" s="178"/>
      <c r="D38" s="173"/>
      <c r="E38" s="174">
        <v>0</v>
      </c>
      <c r="F38" s="175">
        <v>0</v>
      </c>
      <c r="G38" s="176">
        <v>0</v>
      </c>
      <c r="H38" s="176">
        <v>0</v>
      </c>
      <c r="I38" s="177">
        <v>0</v>
      </c>
      <c r="J38" s="18">
        <f t="shared" si="2"/>
        <v>0</v>
      </c>
      <c r="K38" s="22"/>
      <c r="L38" s="22"/>
      <c r="M38" s="22"/>
      <c r="N38" s="22"/>
    </row>
    <row r="39" spans="1:14" x14ac:dyDescent="0.35">
      <c r="A39" s="21" t="s">
        <v>75</v>
      </c>
      <c r="B39" s="178"/>
      <c r="C39" s="178"/>
      <c r="D39" s="173"/>
      <c r="E39" s="174">
        <v>0</v>
      </c>
      <c r="F39" s="175">
        <v>0</v>
      </c>
      <c r="G39" s="176">
        <v>0</v>
      </c>
      <c r="H39" s="176">
        <v>0</v>
      </c>
      <c r="I39" s="177">
        <v>0</v>
      </c>
      <c r="J39" s="18">
        <f t="shared" si="2"/>
        <v>0</v>
      </c>
      <c r="K39" s="22"/>
      <c r="L39" s="22"/>
      <c r="M39" s="22"/>
      <c r="N39" s="22"/>
    </row>
    <row r="40" spans="1:14" x14ac:dyDescent="0.35">
      <c r="A40" s="21" t="s">
        <v>76</v>
      </c>
      <c r="B40" s="178"/>
      <c r="C40" s="178"/>
      <c r="D40" s="173"/>
      <c r="E40" s="174">
        <v>0</v>
      </c>
      <c r="F40" s="175">
        <v>0</v>
      </c>
      <c r="G40" s="176">
        <v>0</v>
      </c>
      <c r="H40" s="176">
        <v>0</v>
      </c>
      <c r="I40" s="177">
        <v>0</v>
      </c>
      <c r="J40" s="18">
        <f t="shared" si="2"/>
        <v>0</v>
      </c>
      <c r="K40" s="22"/>
      <c r="L40" s="22"/>
      <c r="M40" s="22"/>
      <c r="N40" s="22"/>
    </row>
    <row r="41" spans="1:14" x14ac:dyDescent="0.35">
      <c r="A41" s="21" t="s">
        <v>77</v>
      </c>
      <c r="B41" s="178"/>
      <c r="C41" s="178"/>
      <c r="D41" s="173"/>
      <c r="E41" s="174">
        <v>0</v>
      </c>
      <c r="F41" s="175">
        <v>0</v>
      </c>
      <c r="G41" s="176">
        <v>0</v>
      </c>
      <c r="H41" s="176">
        <v>0</v>
      </c>
      <c r="I41" s="177">
        <v>0</v>
      </c>
      <c r="J41" s="18">
        <f t="shared" si="2"/>
        <v>0</v>
      </c>
      <c r="K41" s="22"/>
      <c r="L41" s="22"/>
      <c r="M41" s="22"/>
      <c r="N41" s="22"/>
    </row>
    <row r="42" spans="1:14" x14ac:dyDescent="0.35">
      <c r="A42" s="21" t="s">
        <v>78</v>
      </c>
      <c r="B42" s="178"/>
      <c r="C42" s="178"/>
      <c r="D42" s="173"/>
      <c r="E42" s="174">
        <v>0</v>
      </c>
      <c r="F42" s="175">
        <v>0</v>
      </c>
      <c r="G42" s="176">
        <v>0</v>
      </c>
      <c r="H42" s="176">
        <v>0</v>
      </c>
      <c r="I42" s="177">
        <v>0</v>
      </c>
      <c r="J42" s="18">
        <f t="shared" si="2"/>
        <v>0</v>
      </c>
      <c r="K42" s="22"/>
      <c r="L42" s="22"/>
      <c r="M42" s="22"/>
      <c r="N42" s="22"/>
    </row>
    <row r="43" spans="1:14" ht="13.15" x14ac:dyDescent="0.4">
      <c r="A43" s="264" t="s">
        <v>90</v>
      </c>
      <c r="B43" s="265"/>
      <c r="C43" s="265"/>
      <c r="D43" s="265"/>
      <c r="E43" s="265"/>
      <c r="F43" s="265"/>
      <c r="G43" s="265"/>
      <c r="H43" s="265"/>
      <c r="I43" s="266"/>
      <c r="J43" s="121">
        <f>SUM(J34:J42)</f>
        <v>0</v>
      </c>
      <c r="K43" s="22"/>
      <c r="L43" s="22"/>
      <c r="M43" s="22"/>
      <c r="N43" s="22"/>
    </row>
    <row r="47" spans="1:14" ht="20.25" x14ac:dyDescent="0.55000000000000004">
      <c r="A47" s="261" t="str">
        <f>'Estimated Budget - Summary'!F12</f>
        <v>Partner 3</v>
      </c>
      <c r="B47" s="262"/>
      <c r="C47" s="263"/>
      <c r="D47" s="82"/>
      <c r="E47" s="82"/>
      <c r="F47" s="82"/>
      <c r="G47" s="82"/>
      <c r="H47" s="82"/>
      <c r="I47" s="82"/>
      <c r="J47" s="120"/>
      <c r="K47" s="22"/>
      <c r="L47" s="22"/>
      <c r="M47" s="22"/>
      <c r="N47" s="22"/>
    </row>
    <row r="48" spans="1:14" ht="51" x14ac:dyDescent="0.35">
      <c r="A48" s="17" t="s">
        <v>62</v>
      </c>
      <c r="B48" s="17" t="s">
        <v>263</v>
      </c>
      <c r="C48" s="17" t="s">
        <v>264</v>
      </c>
      <c r="D48" s="17" t="s">
        <v>265</v>
      </c>
      <c r="E48" s="17" t="s">
        <v>266</v>
      </c>
      <c r="F48" s="17" t="s">
        <v>267</v>
      </c>
      <c r="G48" s="17" t="s">
        <v>268</v>
      </c>
      <c r="H48" s="17" t="s">
        <v>269</v>
      </c>
      <c r="I48" s="17" t="s">
        <v>270</v>
      </c>
      <c r="J48" s="17" t="s">
        <v>271</v>
      </c>
      <c r="K48" s="22"/>
      <c r="L48" s="22"/>
      <c r="M48" s="22"/>
      <c r="N48" s="22"/>
    </row>
    <row r="49" spans="1:14" x14ac:dyDescent="0.35">
      <c r="A49" s="21" t="s">
        <v>69</v>
      </c>
      <c r="B49" s="172"/>
      <c r="C49" s="172"/>
      <c r="D49" s="173"/>
      <c r="E49" s="174">
        <v>0</v>
      </c>
      <c r="F49" s="175">
        <v>0</v>
      </c>
      <c r="G49" s="176">
        <v>0</v>
      </c>
      <c r="H49" s="176">
        <v>0</v>
      </c>
      <c r="I49" s="177">
        <v>0</v>
      </c>
      <c r="J49" s="18">
        <f>ROUND(E49*F49*G49*H49*(I49/12),2)</f>
        <v>0</v>
      </c>
      <c r="K49" s="22"/>
      <c r="L49" s="22"/>
      <c r="M49" s="22"/>
      <c r="N49" s="22"/>
    </row>
    <row r="50" spans="1:14" x14ac:dyDescent="0.35">
      <c r="A50" s="21" t="s">
        <v>71</v>
      </c>
      <c r="B50" s="172"/>
      <c r="C50" s="172"/>
      <c r="D50" s="173"/>
      <c r="E50" s="174">
        <v>0</v>
      </c>
      <c r="F50" s="175">
        <v>0</v>
      </c>
      <c r="G50" s="176">
        <v>0</v>
      </c>
      <c r="H50" s="176">
        <v>0</v>
      </c>
      <c r="I50" s="177">
        <v>0</v>
      </c>
      <c r="J50" s="18">
        <f t="shared" ref="J50:J57" si="3">ROUND(E50*F50*G50*H50*(I50/12),2)</f>
        <v>0</v>
      </c>
      <c r="K50" s="22"/>
      <c r="L50" s="22"/>
      <c r="M50" s="22"/>
      <c r="N50" s="22"/>
    </row>
    <row r="51" spans="1:14" x14ac:dyDescent="0.35">
      <c r="A51" s="21" t="s">
        <v>72</v>
      </c>
      <c r="B51" s="178"/>
      <c r="C51" s="172"/>
      <c r="D51" s="173"/>
      <c r="E51" s="174">
        <v>0</v>
      </c>
      <c r="F51" s="175">
        <v>0</v>
      </c>
      <c r="G51" s="176">
        <v>0</v>
      </c>
      <c r="H51" s="176">
        <v>0</v>
      </c>
      <c r="I51" s="177">
        <v>0</v>
      </c>
      <c r="J51" s="18">
        <f t="shared" si="3"/>
        <v>0</v>
      </c>
      <c r="K51" s="22"/>
      <c r="L51" s="22"/>
      <c r="M51" s="22"/>
      <c r="N51" s="22"/>
    </row>
    <row r="52" spans="1:14" x14ac:dyDescent="0.35">
      <c r="A52" s="21" t="s">
        <v>73</v>
      </c>
      <c r="B52" s="178"/>
      <c r="C52" s="178"/>
      <c r="D52" s="173"/>
      <c r="E52" s="174">
        <v>0</v>
      </c>
      <c r="F52" s="175">
        <v>0</v>
      </c>
      <c r="G52" s="176">
        <v>0</v>
      </c>
      <c r="H52" s="176">
        <v>0</v>
      </c>
      <c r="I52" s="177">
        <v>0</v>
      </c>
      <c r="J52" s="18">
        <f t="shared" si="3"/>
        <v>0</v>
      </c>
      <c r="K52" s="22"/>
      <c r="L52" s="22"/>
      <c r="M52" s="22"/>
      <c r="N52" s="22"/>
    </row>
    <row r="53" spans="1:14" x14ac:dyDescent="0.35">
      <c r="A53" s="21" t="s">
        <v>74</v>
      </c>
      <c r="B53" s="178"/>
      <c r="C53" s="178"/>
      <c r="D53" s="173"/>
      <c r="E53" s="174">
        <v>0</v>
      </c>
      <c r="F53" s="175">
        <v>0</v>
      </c>
      <c r="G53" s="176">
        <v>0</v>
      </c>
      <c r="H53" s="176">
        <v>0</v>
      </c>
      <c r="I53" s="177">
        <v>0</v>
      </c>
      <c r="J53" s="18">
        <f t="shared" si="3"/>
        <v>0</v>
      </c>
      <c r="K53" s="22"/>
      <c r="L53" s="22"/>
      <c r="M53" s="22"/>
      <c r="N53" s="22"/>
    </row>
    <row r="54" spans="1:14" x14ac:dyDescent="0.35">
      <c r="A54" s="21" t="s">
        <v>75</v>
      </c>
      <c r="B54" s="178"/>
      <c r="C54" s="178"/>
      <c r="D54" s="173"/>
      <c r="E54" s="174">
        <v>0</v>
      </c>
      <c r="F54" s="175">
        <v>0</v>
      </c>
      <c r="G54" s="176">
        <v>0</v>
      </c>
      <c r="H54" s="176">
        <v>0</v>
      </c>
      <c r="I54" s="177">
        <v>0</v>
      </c>
      <c r="J54" s="18">
        <f t="shared" si="3"/>
        <v>0</v>
      </c>
      <c r="K54" s="22"/>
      <c r="L54" s="22"/>
      <c r="M54" s="22"/>
      <c r="N54" s="22"/>
    </row>
    <row r="55" spans="1:14" x14ac:dyDescent="0.35">
      <c r="A55" s="21" t="s">
        <v>76</v>
      </c>
      <c r="B55" s="178"/>
      <c r="C55" s="178"/>
      <c r="D55" s="173"/>
      <c r="E55" s="174">
        <v>0</v>
      </c>
      <c r="F55" s="175">
        <v>0</v>
      </c>
      <c r="G55" s="176">
        <v>0</v>
      </c>
      <c r="H55" s="176">
        <v>0</v>
      </c>
      <c r="I55" s="177">
        <v>0</v>
      </c>
      <c r="J55" s="18">
        <f t="shared" si="3"/>
        <v>0</v>
      </c>
      <c r="K55" s="22"/>
      <c r="L55" s="22"/>
      <c r="M55" s="22"/>
      <c r="N55" s="22"/>
    </row>
    <row r="56" spans="1:14" x14ac:dyDescent="0.35">
      <c r="A56" s="21" t="s">
        <v>77</v>
      </c>
      <c r="B56" s="178"/>
      <c r="C56" s="178"/>
      <c r="D56" s="173"/>
      <c r="E56" s="174">
        <v>0</v>
      </c>
      <c r="F56" s="175">
        <v>0</v>
      </c>
      <c r="G56" s="176">
        <v>0</v>
      </c>
      <c r="H56" s="176">
        <v>0</v>
      </c>
      <c r="I56" s="177">
        <v>0</v>
      </c>
      <c r="J56" s="18">
        <f t="shared" si="3"/>
        <v>0</v>
      </c>
      <c r="K56" s="22"/>
      <c r="L56" s="22"/>
      <c r="M56" s="22"/>
      <c r="N56" s="22"/>
    </row>
    <row r="57" spans="1:14" x14ac:dyDescent="0.35">
      <c r="A57" s="21" t="s">
        <v>78</v>
      </c>
      <c r="B57" s="178"/>
      <c r="C57" s="178"/>
      <c r="D57" s="173"/>
      <c r="E57" s="174">
        <v>0</v>
      </c>
      <c r="F57" s="175">
        <v>0</v>
      </c>
      <c r="G57" s="176">
        <v>0</v>
      </c>
      <c r="H57" s="176">
        <v>0</v>
      </c>
      <c r="I57" s="177">
        <v>0</v>
      </c>
      <c r="J57" s="18">
        <f t="shared" si="3"/>
        <v>0</v>
      </c>
      <c r="K57" s="22"/>
      <c r="L57" s="22"/>
      <c r="M57" s="22"/>
      <c r="N57" s="22"/>
    </row>
    <row r="58" spans="1:14" ht="13.15" x14ac:dyDescent="0.4">
      <c r="A58" s="264" t="s">
        <v>90</v>
      </c>
      <c r="B58" s="265"/>
      <c r="C58" s="265"/>
      <c r="D58" s="265"/>
      <c r="E58" s="265"/>
      <c r="F58" s="265"/>
      <c r="G58" s="265"/>
      <c r="H58" s="265"/>
      <c r="I58" s="266"/>
      <c r="J58" s="121">
        <f>SUM(J49:J57)</f>
        <v>0</v>
      </c>
      <c r="K58" s="22"/>
      <c r="L58" s="22"/>
      <c r="M58" s="22"/>
      <c r="N58" s="22"/>
    </row>
    <row r="62" spans="1:14" ht="20.25" x14ac:dyDescent="0.55000000000000004">
      <c r="A62" s="261" t="str">
        <f>'Estimated Budget - Summary'!G12</f>
        <v>Partner 4</v>
      </c>
      <c r="B62" s="262"/>
      <c r="C62" s="263"/>
      <c r="D62" s="82"/>
      <c r="E62" s="82"/>
      <c r="F62" s="82"/>
      <c r="G62" s="82"/>
      <c r="H62" s="82"/>
      <c r="I62" s="82"/>
      <c r="J62" s="120"/>
      <c r="K62" s="22"/>
      <c r="L62" s="22"/>
      <c r="M62" s="22"/>
      <c r="N62" s="22"/>
    </row>
    <row r="63" spans="1:14" ht="51" x14ac:dyDescent="0.35">
      <c r="A63" s="17" t="s">
        <v>62</v>
      </c>
      <c r="B63" s="17" t="s">
        <v>263</v>
      </c>
      <c r="C63" s="17" t="s">
        <v>264</v>
      </c>
      <c r="D63" s="17" t="s">
        <v>265</v>
      </c>
      <c r="E63" s="17" t="s">
        <v>266</v>
      </c>
      <c r="F63" s="17" t="s">
        <v>267</v>
      </c>
      <c r="G63" s="17" t="s">
        <v>268</v>
      </c>
      <c r="H63" s="17" t="s">
        <v>269</v>
      </c>
      <c r="I63" s="17" t="s">
        <v>270</v>
      </c>
      <c r="J63" s="17" t="s">
        <v>271</v>
      </c>
      <c r="K63" s="22"/>
      <c r="L63" s="22"/>
      <c r="M63" s="22"/>
      <c r="N63" s="22"/>
    </row>
    <row r="64" spans="1:14" x14ac:dyDescent="0.35">
      <c r="A64" s="21" t="s">
        <v>69</v>
      </c>
      <c r="B64" s="172"/>
      <c r="C64" s="172"/>
      <c r="D64" s="173"/>
      <c r="E64" s="174">
        <v>0</v>
      </c>
      <c r="F64" s="175">
        <v>0</v>
      </c>
      <c r="G64" s="176">
        <v>0</v>
      </c>
      <c r="H64" s="176">
        <v>0</v>
      </c>
      <c r="I64" s="177">
        <v>0</v>
      </c>
      <c r="J64" s="18">
        <f>ROUND(E64*F64*G64*H64*(I64/12),2)</f>
        <v>0</v>
      </c>
      <c r="K64" s="22"/>
      <c r="L64" s="22"/>
      <c r="M64" s="22"/>
      <c r="N64" s="22"/>
    </row>
    <row r="65" spans="1:14" x14ac:dyDescent="0.35">
      <c r="A65" s="21" t="s">
        <v>71</v>
      </c>
      <c r="B65" s="172"/>
      <c r="C65" s="172"/>
      <c r="D65" s="173"/>
      <c r="E65" s="174">
        <v>0</v>
      </c>
      <c r="F65" s="175">
        <v>0</v>
      </c>
      <c r="G65" s="176">
        <v>0</v>
      </c>
      <c r="H65" s="176">
        <v>0</v>
      </c>
      <c r="I65" s="177">
        <v>0</v>
      </c>
      <c r="J65" s="18">
        <f t="shared" ref="J65:J72" si="4">ROUND(E65*F65*G65*H65*(I65/12),2)</f>
        <v>0</v>
      </c>
      <c r="K65" s="22"/>
      <c r="L65" s="22"/>
      <c r="M65" s="22"/>
      <c r="N65" s="22"/>
    </row>
    <row r="66" spans="1:14" x14ac:dyDescent="0.35">
      <c r="A66" s="21" t="s">
        <v>72</v>
      </c>
      <c r="B66" s="178"/>
      <c r="C66" s="172"/>
      <c r="D66" s="173"/>
      <c r="E66" s="174">
        <v>0</v>
      </c>
      <c r="F66" s="175">
        <v>0</v>
      </c>
      <c r="G66" s="176">
        <v>0</v>
      </c>
      <c r="H66" s="176">
        <v>0</v>
      </c>
      <c r="I66" s="177">
        <v>0</v>
      </c>
      <c r="J66" s="18">
        <f t="shared" si="4"/>
        <v>0</v>
      </c>
      <c r="K66" s="22"/>
      <c r="L66" s="22"/>
      <c r="M66" s="22"/>
      <c r="N66" s="22"/>
    </row>
    <row r="67" spans="1:14" x14ac:dyDescent="0.35">
      <c r="A67" s="21" t="s">
        <v>73</v>
      </c>
      <c r="B67" s="178"/>
      <c r="C67" s="178"/>
      <c r="D67" s="173"/>
      <c r="E67" s="174">
        <v>0</v>
      </c>
      <c r="F67" s="175">
        <v>0</v>
      </c>
      <c r="G67" s="176">
        <v>0</v>
      </c>
      <c r="H67" s="176">
        <v>0</v>
      </c>
      <c r="I67" s="177">
        <v>0</v>
      </c>
      <c r="J67" s="18">
        <f t="shared" si="4"/>
        <v>0</v>
      </c>
      <c r="K67" s="22"/>
      <c r="L67" s="22"/>
      <c r="M67" s="22"/>
      <c r="N67" s="22"/>
    </row>
    <row r="68" spans="1:14" x14ac:dyDescent="0.35">
      <c r="A68" s="21" t="s">
        <v>74</v>
      </c>
      <c r="B68" s="178"/>
      <c r="C68" s="178"/>
      <c r="D68" s="173"/>
      <c r="E68" s="174">
        <v>0</v>
      </c>
      <c r="F68" s="175">
        <v>0</v>
      </c>
      <c r="G68" s="176">
        <v>0</v>
      </c>
      <c r="H68" s="176">
        <v>0</v>
      </c>
      <c r="I68" s="177">
        <v>0</v>
      </c>
      <c r="J68" s="18">
        <f t="shared" si="4"/>
        <v>0</v>
      </c>
      <c r="K68" s="22"/>
      <c r="L68" s="22"/>
      <c r="M68" s="22"/>
      <c r="N68" s="22"/>
    </row>
    <row r="69" spans="1:14" x14ac:dyDescent="0.35">
      <c r="A69" s="21" t="s">
        <v>75</v>
      </c>
      <c r="B69" s="178"/>
      <c r="C69" s="178"/>
      <c r="D69" s="173"/>
      <c r="E69" s="174">
        <v>0</v>
      </c>
      <c r="F69" s="175">
        <v>0</v>
      </c>
      <c r="G69" s="176">
        <v>0</v>
      </c>
      <c r="H69" s="176">
        <v>0</v>
      </c>
      <c r="I69" s="177">
        <v>0</v>
      </c>
      <c r="J69" s="18">
        <f t="shared" si="4"/>
        <v>0</v>
      </c>
      <c r="K69" s="22"/>
      <c r="L69" s="22"/>
      <c r="M69" s="22"/>
      <c r="N69" s="22"/>
    </row>
    <row r="70" spans="1:14" x14ac:dyDescent="0.35">
      <c r="A70" s="21" t="s">
        <v>76</v>
      </c>
      <c r="B70" s="178"/>
      <c r="C70" s="178"/>
      <c r="D70" s="173"/>
      <c r="E70" s="174">
        <v>0</v>
      </c>
      <c r="F70" s="175">
        <v>0</v>
      </c>
      <c r="G70" s="176">
        <v>0</v>
      </c>
      <c r="H70" s="176">
        <v>0</v>
      </c>
      <c r="I70" s="177">
        <v>0</v>
      </c>
      <c r="J70" s="18">
        <f t="shared" si="4"/>
        <v>0</v>
      </c>
      <c r="K70" s="22"/>
      <c r="L70" s="22"/>
      <c r="M70" s="22"/>
      <c r="N70" s="22"/>
    </row>
    <row r="71" spans="1:14" x14ac:dyDescent="0.35">
      <c r="A71" s="21" t="s">
        <v>77</v>
      </c>
      <c r="B71" s="178"/>
      <c r="C71" s="178"/>
      <c r="D71" s="173"/>
      <c r="E71" s="174">
        <v>0</v>
      </c>
      <c r="F71" s="175">
        <v>0</v>
      </c>
      <c r="G71" s="176">
        <v>0</v>
      </c>
      <c r="H71" s="176">
        <v>0</v>
      </c>
      <c r="I71" s="177">
        <v>0</v>
      </c>
      <c r="J71" s="18">
        <f t="shared" si="4"/>
        <v>0</v>
      </c>
      <c r="K71" s="22"/>
      <c r="L71" s="22"/>
      <c r="M71" s="22"/>
      <c r="N71" s="22"/>
    </row>
    <row r="72" spans="1:14" x14ac:dyDescent="0.35">
      <c r="A72" s="21" t="s">
        <v>78</v>
      </c>
      <c r="B72" s="178"/>
      <c r="C72" s="178"/>
      <c r="D72" s="173"/>
      <c r="E72" s="174">
        <v>0</v>
      </c>
      <c r="F72" s="175">
        <v>0</v>
      </c>
      <c r="G72" s="176">
        <v>0</v>
      </c>
      <c r="H72" s="176">
        <v>0</v>
      </c>
      <c r="I72" s="177">
        <v>0</v>
      </c>
      <c r="J72" s="18">
        <f t="shared" si="4"/>
        <v>0</v>
      </c>
      <c r="K72" s="22"/>
      <c r="L72" s="22"/>
      <c r="M72" s="22"/>
      <c r="N72" s="22"/>
    </row>
    <row r="73" spans="1:14" ht="13.15" x14ac:dyDescent="0.4">
      <c r="A73" s="264" t="s">
        <v>90</v>
      </c>
      <c r="B73" s="265"/>
      <c r="C73" s="265"/>
      <c r="D73" s="265"/>
      <c r="E73" s="265"/>
      <c r="F73" s="265"/>
      <c r="G73" s="265"/>
      <c r="H73" s="265"/>
      <c r="I73" s="266"/>
      <c r="J73" s="121">
        <f>SUM(J64:J72)</f>
        <v>0</v>
      </c>
      <c r="K73" s="22"/>
      <c r="L73" s="22"/>
      <c r="M73" s="22"/>
      <c r="N73" s="22"/>
    </row>
    <row r="77" spans="1:14" ht="20.25" x14ac:dyDescent="0.55000000000000004">
      <c r="A77" s="261" t="str">
        <f>'Estimated Budget - Summary'!H12</f>
        <v>Partner 5</v>
      </c>
      <c r="B77" s="262"/>
      <c r="C77" s="263"/>
      <c r="D77" s="82"/>
      <c r="E77" s="82"/>
      <c r="F77" s="82"/>
      <c r="G77" s="82"/>
      <c r="H77" s="82"/>
      <c r="I77" s="82"/>
      <c r="J77" s="120"/>
      <c r="K77" s="22"/>
      <c r="L77" s="22"/>
      <c r="M77" s="22"/>
      <c r="N77" s="22"/>
    </row>
    <row r="78" spans="1:14" ht="51" x14ac:dyDescent="0.35">
      <c r="A78" s="17" t="s">
        <v>62</v>
      </c>
      <c r="B78" s="17" t="s">
        <v>263</v>
      </c>
      <c r="C78" s="17" t="s">
        <v>264</v>
      </c>
      <c r="D78" s="17" t="s">
        <v>265</v>
      </c>
      <c r="E78" s="17" t="s">
        <v>266</v>
      </c>
      <c r="F78" s="17" t="s">
        <v>267</v>
      </c>
      <c r="G78" s="17" t="s">
        <v>268</v>
      </c>
      <c r="H78" s="17" t="s">
        <v>269</v>
      </c>
      <c r="I78" s="17" t="s">
        <v>270</v>
      </c>
      <c r="J78" s="17" t="s">
        <v>271</v>
      </c>
      <c r="K78" s="22"/>
      <c r="L78" s="22"/>
      <c r="M78" s="22"/>
      <c r="N78" s="22"/>
    </row>
    <row r="79" spans="1:14" x14ac:dyDescent="0.35">
      <c r="A79" s="21" t="s">
        <v>69</v>
      </c>
      <c r="B79" s="172"/>
      <c r="C79" s="172"/>
      <c r="D79" s="173"/>
      <c r="E79" s="174">
        <v>0</v>
      </c>
      <c r="F79" s="175">
        <v>0</v>
      </c>
      <c r="G79" s="176">
        <v>0</v>
      </c>
      <c r="H79" s="176">
        <v>0</v>
      </c>
      <c r="I79" s="177">
        <v>0</v>
      </c>
      <c r="J79" s="18">
        <f>ROUND(E79*F79*G79*H79*(I79/12),2)</f>
        <v>0</v>
      </c>
      <c r="K79" s="22"/>
      <c r="L79" s="22"/>
      <c r="M79" s="22"/>
      <c r="N79" s="22"/>
    </row>
    <row r="80" spans="1:14" x14ac:dyDescent="0.35">
      <c r="A80" s="21" t="s">
        <v>71</v>
      </c>
      <c r="B80" s="172"/>
      <c r="C80" s="172"/>
      <c r="D80" s="173"/>
      <c r="E80" s="174">
        <v>0</v>
      </c>
      <c r="F80" s="175">
        <v>0</v>
      </c>
      <c r="G80" s="176">
        <v>0</v>
      </c>
      <c r="H80" s="176">
        <v>0</v>
      </c>
      <c r="I80" s="177">
        <v>0</v>
      </c>
      <c r="J80" s="18">
        <f t="shared" ref="J80:J87" si="5">ROUND(E80*F80*G80*H80*(I80/12),2)</f>
        <v>0</v>
      </c>
      <c r="K80" s="22"/>
      <c r="L80" s="22"/>
      <c r="M80" s="22"/>
      <c r="N80" s="22"/>
    </row>
    <row r="81" spans="1:14" x14ac:dyDescent="0.35">
      <c r="A81" s="21" t="s">
        <v>72</v>
      </c>
      <c r="B81" s="178"/>
      <c r="C81" s="172"/>
      <c r="D81" s="173"/>
      <c r="E81" s="174">
        <v>0</v>
      </c>
      <c r="F81" s="175">
        <v>0</v>
      </c>
      <c r="G81" s="176">
        <v>0</v>
      </c>
      <c r="H81" s="176">
        <v>0</v>
      </c>
      <c r="I81" s="177">
        <v>0</v>
      </c>
      <c r="J81" s="18">
        <f t="shared" si="5"/>
        <v>0</v>
      </c>
      <c r="K81" s="22"/>
      <c r="L81" s="22"/>
      <c r="M81" s="22"/>
      <c r="N81" s="22"/>
    </row>
    <row r="82" spans="1:14" x14ac:dyDescent="0.35">
      <c r="A82" s="21" t="s">
        <v>73</v>
      </c>
      <c r="B82" s="178"/>
      <c r="C82" s="178"/>
      <c r="D82" s="173"/>
      <c r="E82" s="174">
        <v>0</v>
      </c>
      <c r="F82" s="175">
        <v>0</v>
      </c>
      <c r="G82" s="176">
        <v>0</v>
      </c>
      <c r="H82" s="176">
        <v>0</v>
      </c>
      <c r="I82" s="177">
        <v>0</v>
      </c>
      <c r="J82" s="18">
        <f t="shared" si="5"/>
        <v>0</v>
      </c>
      <c r="K82" s="22"/>
      <c r="L82" s="22"/>
      <c r="M82" s="22"/>
      <c r="N82" s="22"/>
    </row>
    <row r="83" spans="1:14" x14ac:dyDescent="0.35">
      <c r="A83" s="21" t="s">
        <v>74</v>
      </c>
      <c r="B83" s="178"/>
      <c r="C83" s="178"/>
      <c r="D83" s="173"/>
      <c r="E83" s="174">
        <v>0</v>
      </c>
      <c r="F83" s="175">
        <v>0</v>
      </c>
      <c r="G83" s="176">
        <v>0</v>
      </c>
      <c r="H83" s="176">
        <v>0</v>
      </c>
      <c r="I83" s="177">
        <v>0</v>
      </c>
      <c r="J83" s="18">
        <f t="shared" si="5"/>
        <v>0</v>
      </c>
      <c r="K83" s="22"/>
      <c r="L83" s="22"/>
      <c r="M83" s="22"/>
      <c r="N83" s="22"/>
    </row>
    <row r="84" spans="1:14" x14ac:dyDescent="0.35">
      <c r="A84" s="21" t="s">
        <v>75</v>
      </c>
      <c r="B84" s="178"/>
      <c r="C84" s="178"/>
      <c r="D84" s="173"/>
      <c r="E84" s="174">
        <v>0</v>
      </c>
      <c r="F84" s="175">
        <v>0</v>
      </c>
      <c r="G84" s="176">
        <v>0</v>
      </c>
      <c r="H84" s="176">
        <v>0</v>
      </c>
      <c r="I84" s="177">
        <v>0</v>
      </c>
      <c r="J84" s="18">
        <f t="shared" si="5"/>
        <v>0</v>
      </c>
      <c r="K84" s="22"/>
      <c r="L84" s="22"/>
      <c r="M84" s="22"/>
      <c r="N84" s="22"/>
    </row>
    <row r="85" spans="1:14" x14ac:dyDescent="0.35">
      <c r="A85" s="21" t="s">
        <v>76</v>
      </c>
      <c r="B85" s="178"/>
      <c r="C85" s="178"/>
      <c r="D85" s="173"/>
      <c r="E85" s="174">
        <v>0</v>
      </c>
      <c r="F85" s="175">
        <v>0</v>
      </c>
      <c r="G85" s="176">
        <v>0</v>
      </c>
      <c r="H85" s="176">
        <v>0</v>
      </c>
      <c r="I85" s="177">
        <v>0</v>
      </c>
      <c r="J85" s="18">
        <f t="shared" si="5"/>
        <v>0</v>
      </c>
      <c r="K85" s="22"/>
      <c r="L85" s="22"/>
      <c r="M85" s="22"/>
      <c r="N85" s="22"/>
    </row>
    <row r="86" spans="1:14" x14ac:dyDescent="0.35">
      <c r="A86" s="21" t="s">
        <v>77</v>
      </c>
      <c r="B86" s="178"/>
      <c r="C86" s="178"/>
      <c r="D86" s="173"/>
      <c r="E86" s="174">
        <v>0</v>
      </c>
      <c r="F86" s="175">
        <v>0</v>
      </c>
      <c r="G86" s="176">
        <v>0</v>
      </c>
      <c r="H86" s="176">
        <v>0</v>
      </c>
      <c r="I86" s="177">
        <v>0</v>
      </c>
      <c r="J86" s="18">
        <f t="shared" si="5"/>
        <v>0</v>
      </c>
      <c r="K86" s="22"/>
      <c r="L86" s="22"/>
      <c r="M86" s="22"/>
      <c r="N86" s="22"/>
    </row>
    <row r="87" spans="1:14" x14ac:dyDescent="0.35">
      <c r="A87" s="21" t="s">
        <v>78</v>
      </c>
      <c r="B87" s="178"/>
      <c r="C87" s="178"/>
      <c r="D87" s="173"/>
      <c r="E87" s="174">
        <v>0</v>
      </c>
      <c r="F87" s="175">
        <v>0</v>
      </c>
      <c r="G87" s="176">
        <v>0</v>
      </c>
      <c r="H87" s="176">
        <v>0</v>
      </c>
      <c r="I87" s="177">
        <v>0</v>
      </c>
      <c r="J87" s="18">
        <f t="shared" si="5"/>
        <v>0</v>
      </c>
      <c r="K87" s="22"/>
      <c r="L87" s="22"/>
      <c r="M87" s="22"/>
      <c r="N87" s="22"/>
    </row>
    <row r="88" spans="1:14" ht="13.15" x14ac:dyDescent="0.4">
      <c r="A88" s="264" t="s">
        <v>90</v>
      </c>
      <c r="B88" s="265"/>
      <c r="C88" s="265"/>
      <c r="D88" s="265"/>
      <c r="E88" s="265"/>
      <c r="F88" s="265"/>
      <c r="G88" s="265"/>
      <c r="H88" s="265"/>
      <c r="I88" s="266"/>
      <c r="J88" s="121">
        <f>SUM(J79:J87)</f>
        <v>0</v>
      </c>
      <c r="K88" s="22"/>
      <c r="L88" s="22"/>
      <c r="M88" s="22"/>
      <c r="N88" s="22"/>
    </row>
    <row r="92" spans="1:14" ht="20.25" x14ac:dyDescent="0.55000000000000004">
      <c r="A92" s="261" t="str">
        <f>'Estimated Budget - Summary'!I12</f>
        <v>Partner 6</v>
      </c>
      <c r="B92" s="268"/>
      <c r="C92" s="269"/>
      <c r="D92" s="82"/>
      <c r="E92" s="82"/>
      <c r="F92" s="82"/>
      <c r="G92" s="82"/>
      <c r="H92" s="82"/>
      <c r="I92" s="82"/>
      <c r="J92" s="120"/>
      <c r="K92" s="22"/>
      <c r="L92" s="22"/>
      <c r="M92" s="22"/>
      <c r="N92" s="22"/>
    </row>
    <row r="93" spans="1:14" ht="51" x14ac:dyDescent="0.35">
      <c r="A93" s="17" t="s">
        <v>62</v>
      </c>
      <c r="B93" s="17" t="s">
        <v>263</v>
      </c>
      <c r="C93" s="17" t="s">
        <v>264</v>
      </c>
      <c r="D93" s="17" t="s">
        <v>265</v>
      </c>
      <c r="E93" s="17" t="s">
        <v>266</v>
      </c>
      <c r="F93" s="17" t="s">
        <v>267</v>
      </c>
      <c r="G93" s="17" t="s">
        <v>268</v>
      </c>
      <c r="H93" s="17" t="s">
        <v>269</v>
      </c>
      <c r="I93" s="17" t="s">
        <v>270</v>
      </c>
      <c r="J93" s="17" t="s">
        <v>271</v>
      </c>
      <c r="K93" s="22"/>
      <c r="L93" s="22"/>
      <c r="M93" s="22"/>
      <c r="N93" s="22"/>
    </row>
    <row r="94" spans="1:14" x14ac:dyDescent="0.35">
      <c r="A94" s="21" t="s">
        <v>69</v>
      </c>
      <c r="B94" s="172"/>
      <c r="C94" s="172"/>
      <c r="D94" s="173"/>
      <c r="E94" s="174">
        <v>0</v>
      </c>
      <c r="F94" s="175">
        <v>0</v>
      </c>
      <c r="G94" s="176">
        <v>0</v>
      </c>
      <c r="H94" s="176">
        <v>0</v>
      </c>
      <c r="I94" s="177">
        <v>0</v>
      </c>
      <c r="J94" s="18">
        <f>ROUND(E94*F94*G94*H94*(I94/12),2)</f>
        <v>0</v>
      </c>
      <c r="K94" s="22"/>
      <c r="L94" s="22"/>
      <c r="M94" s="22"/>
      <c r="N94" s="22"/>
    </row>
    <row r="95" spans="1:14" x14ac:dyDescent="0.35">
      <c r="A95" s="21" t="s">
        <v>71</v>
      </c>
      <c r="B95" s="172"/>
      <c r="C95" s="172"/>
      <c r="D95" s="173"/>
      <c r="E95" s="174">
        <v>0</v>
      </c>
      <c r="F95" s="175">
        <v>0</v>
      </c>
      <c r="G95" s="176">
        <v>0</v>
      </c>
      <c r="H95" s="176">
        <v>0</v>
      </c>
      <c r="I95" s="177">
        <v>0</v>
      </c>
      <c r="J95" s="18">
        <f t="shared" ref="J95:J102" si="6">ROUND(E95*F95*G95*H95*(I95/12),2)</f>
        <v>0</v>
      </c>
      <c r="K95" s="22"/>
      <c r="L95" s="22"/>
      <c r="M95" s="22"/>
      <c r="N95" s="22"/>
    </row>
    <row r="96" spans="1:14" x14ac:dyDescent="0.35">
      <c r="A96" s="21" t="s">
        <v>72</v>
      </c>
      <c r="B96" s="178"/>
      <c r="C96" s="172"/>
      <c r="D96" s="173"/>
      <c r="E96" s="174">
        <v>0</v>
      </c>
      <c r="F96" s="175">
        <v>0</v>
      </c>
      <c r="G96" s="176">
        <v>0</v>
      </c>
      <c r="H96" s="176">
        <v>0</v>
      </c>
      <c r="I96" s="177">
        <v>0</v>
      </c>
      <c r="J96" s="18">
        <f t="shared" si="6"/>
        <v>0</v>
      </c>
      <c r="K96" s="22"/>
      <c r="L96" s="22"/>
      <c r="M96" s="22"/>
      <c r="N96" s="22"/>
    </row>
    <row r="97" spans="1:14" x14ac:dyDescent="0.35">
      <c r="A97" s="21" t="s">
        <v>73</v>
      </c>
      <c r="B97" s="178"/>
      <c r="C97" s="178"/>
      <c r="D97" s="173"/>
      <c r="E97" s="174">
        <v>0</v>
      </c>
      <c r="F97" s="175">
        <v>0</v>
      </c>
      <c r="G97" s="176">
        <v>0</v>
      </c>
      <c r="H97" s="176">
        <v>0</v>
      </c>
      <c r="I97" s="177">
        <v>0</v>
      </c>
      <c r="J97" s="18">
        <f t="shared" si="6"/>
        <v>0</v>
      </c>
      <c r="K97" s="22"/>
      <c r="L97" s="22"/>
      <c r="M97" s="22"/>
      <c r="N97" s="22"/>
    </row>
    <row r="98" spans="1:14" x14ac:dyDescent="0.35">
      <c r="A98" s="21" t="s">
        <v>74</v>
      </c>
      <c r="B98" s="178"/>
      <c r="C98" s="178"/>
      <c r="D98" s="173"/>
      <c r="E98" s="174">
        <v>0</v>
      </c>
      <c r="F98" s="175">
        <v>0</v>
      </c>
      <c r="G98" s="176">
        <v>0</v>
      </c>
      <c r="H98" s="176">
        <v>0</v>
      </c>
      <c r="I98" s="177">
        <v>0</v>
      </c>
      <c r="J98" s="18">
        <f t="shared" si="6"/>
        <v>0</v>
      </c>
      <c r="K98" s="22"/>
      <c r="L98" s="22"/>
      <c r="M98" s="22"/>
      <c r="N98" s="22"/>
    </row>
    <row r="99" spans="1:14" x14ac:dyDescent="0.35">
      <c r="A99" s="21" t="s">
        <v>75</v>
      </c>
      <c r="B99" s="178"/>
      <c r="C99" s="178"/>
      <c r="D99" s="173"/>
      <c r="E99" s="174">
        <v>0</v>
      </c>
      <c r="F99" s="175">
        <v>0</v>
      </c>
      <c r="G99" s="176">
        <v>0</v>
      </c>
      <c r="H99" s="176">
        <v>0</v>
      </c>
      <c r="I99" s="177">
        <v>0</v>
      </c>
      <c r="J99" s="18">
        <f t="shared" si="6"/>
        <v>0</v>
      </c>
      <c r="K99" s="22"/>
      <c r="L99" s="22"/>
      <c r="M99" s="22"/>
      <c r="N99" s="22"/>
    </row>
    <row r="100" spans="1:14" x14ac:dyDescent="0.35">
      <c r="A100" s="21" t="s">
        <v>76</v>
      </c>
      <c r="B100" s="178"/>
      <c r="C100" s="178"/>
      <c r="D100" s="173"/>
      <c r="E100" s="174">
        <v>0</v>
      </c>
      <c r="F100" s="175">
        <v>0</v>
      </c>
      <c r="G100" s="176">
        <v>0</v>
      </c>
      <c r="H100" s="176">
        <v>0</v>
      </c>
      <c r="I100" s="177">
        <v>0</v>
      </c>
      <c r="J100" s="18">
        <f t="shared" si="6"/>
        <v>0</v>
      </c>
      <c r="K100" s="22"/>
      <c r="L100" s="22"/>
      <c r="M100" s="22"/>
      <c r="N100" s="22"/>
    </row>
    <row r="101" spans="1:14" x14ac:dyDescent="0.35">
      <c r="A101" s="21" t="s">
        <v>77</v>
      </c>
      <c r="B101" s="178"/>
      <c r="C101" s="178"/>
      <c r="D101" s="173"/>
      <c r="E101" s="174">
        <v>0</v>
      </c>
      <c r="F101" s="175">
        <v>0</v>
      </c>
      <c r="G101" s="176">
        <v>0</v>
      </c>
      <c r="H101" s="176">
        <v>0</v>
      </c>
      <c r="I101" s="177">
        <v>0</v>
      </c>
      <c r="J101" s="18">
        <f t="shared" si="6"/>
        <v>0</v>
      </c>
      <c r="K101" s="22"/>
      <c r="L101" s="22"/>
      <c r="M101" s="22"/>
      <c r="N101" s="22"/>
    </row>
    <row r="102" spans="1:14" x14ac:dyDescent="0.35">
      <c r="A102" s="21" t="s">
        <v>78</v>
      </c>
      <c r="B102" s="178"/>
      <c r="C102" s="178"/>
      <c r="D102" s="173"/>
      <c r="E102" s="174">
        <v>0</v>
      </c>
      <c r="F102" s="175">
        <v>0</v>
      </c>
      <c r="G102" s="176">
        <v>0</v>
      </c>
      <c r="H102" s="176">
        <v>0</v>
      </c>
      <c r="I102" s="177">
        <v>0</v>
      </c>
      <c r="J102" s="18">
        <f t="shared" si="6"/>
        <v>0</v>
      </c>
      <c r="K102" s="22"/>
      <c r="L102" s="22"/>
      <c r="M102" s="22"/>
      <c r="N102" s="22"/>
    </row>
    <row r="103" spans="1:14" ht="13.15" x14ac:dyDescent="0.4">
      <c r="A103" s="264" t="s">
        <v>90</v>
      </c>
      <c r="B103" s="265"/>
      <c r="C103" s="265"/>
      <c r="D103" s="265"/>
      <c r="E103" s="265"/>
      <c r="F103" s="265"/>
      <c r="G103" s="265"/>
      <c r="H103" s="265"/>
      <c r="I103" s="266"/>
      <c r="J103" s="121">
        <f>SUM(J94:J102)</f>
        <v>0</v>
      </c>
      <c r="K103" s="22"/>
      <c r="L103" s="22"/>
      <c r="M103" s="22"/>
      <c r="N103" s="22"/>
    </row>
    <row r="107" spans="1:14" ht="20.25" x14ac:dyDescent="0.55000000000000004">
      <c r="A107" s="261" t="str">
        <f>'Estimated Budget - Summary'!J12</f>
        <v>Partner 7</v>
      </c>
      <c r="B107" s="262"/>
      <c r="C107" s="263"/>
      <c r="D107" s="82"/>
      <c r="E107" s="82"/>
      <c r="F107" s="82"/>
      <c r="G107" s="82"/>
      <c r="H107" s="82"/>
      <c r="I107" s="82"/>
      <c r="J107" s="120"/>
      <c r="K107" s="22"/>
      <c r="L107" s="22"/>
      <c r="M107" s="22"/>
      <c r="N107" s="22"/>
    </row>
    <row r="108" spans="1:14" ht="51" x14ac:dyDescent="0.35">
      <c r="A108" s="17" t="s">
        <v>62</v>
      </c>
      <c r="B108" s="17" t="s">
        <v>263</v>
      </c>
      <c r="C108" s="17" t="s">
        <v>264</v>
      </c>
      <c r="D108" s="17" t="s">
        <v>265</v>
      </c>
      <c r="E108" s="17" t="s">
        <v>266</v>
      </c>
      <c r="F108" s="17" t="s">
        <v>267</v>
      </c>
      <c r="G108" s="17" t="s">
        <v>268</v>
      </c>
      <c r="H108" s="17" t="s">
        <v>269</v>
      </c>
      <c r="I108" s="17" t="s">
        <v>270</v>
      </c>
      <c r="J108" s="17" t="s">
        <v>271</v>
      </c>
      <c r="K108" s="22"/>
      <c r="L108" s="22"/>
      <c r="M108" s="22"/>
      <c r="N108" s="22"/>
    </row>
    <row r="109" spans="1:14" x14ac:dyDescent="0.35">
      <c r="A109" s="21" t="s">
        <v>69</v>
      </c>
      <c r="B109" s="172"/>
      <c r="C109" s="172"/>
      <c r="D109" s="173"/>
      <c r="E109" s="174">
        <v>0</v>
      </c>
      <c r="F109" s="175">
        <v>0</v>
      </c>
      <c r="G109" s="176">
        <v>0</v>
      </c>
      <c r="H109" s="176">
        <v>0</v>
      </c>
      <c r="I109" s="177">
        <v>0</v>
      </c>
      <c r="J109" s="18">
        <f>ROUND(E109*F109*G109*H109*(I109/12),2)</f>
        <v>0</v>
      </c>
      <c r="K109" s="22"/>
      <c r="L109" s="22"/>
      <c r="M109" s="22"/>
      <c r="N109" s="22"/>
    </row>
    <row r="110" spans="1:14" x14ac:dyDescent="0.35">
      <c r="A110" s="21" t="s">
        <v>71</v>
      </c>
      <c r="B110" s="172"/>
      <c r="C110" s="172"/>
      <c r="D110" s="173"/>
      <c r="E110" s="174">
        <v>0</v>
      </c>
      <c r="F110" s="175">
        <v>0</v>
      </c>
      <c r="G110" s="176">
        <v>0</v>
      </c>
      <c r="H110" s="176">
        <v>0</v>
      </c>
      <c r="I110" s="177">
        <v>0</v>
      </c>
      <c r="J110" s="18">
        <f t="shared" ref="J110:J117" si="7">ROUND(E110*F110*G110*H110*(I110/12),2)</f>
        <v>0</v>
      </c>
      <c r="K110" s="22"/>
      <c r="L110" s="22"/>
      <c r="M110" s="22"/>
      <c r="N110" s="22"/>
    </row>
    <row r="111" spans="1:14" x14ac:dyDescent="0.35">
      <c r="A111" s="21" t="s">
        <v>72</v>
      </c>
      <c r="B111" s="178"/>
      <c r="C111" s="172"/>
      <c r="D111" s="173"/>
      <c r="E111" s="174">
        <v>0</v>
      </c>
      <c r="F111" s="175">
        <v>0</v>
      </c>
      <c r="G111" s="176">
        <v>0</v>
      </c>
      <c r="H111" s="176">
        <v>0</v>
      </c>
      <c r="I111" s="177">
        <v>0</v>
      </c>
      <c r="J111" s="18">
        <f t="shared" si="7"/>
        <v>0</v>
      </c>
      <c r="K111" s="22"/>
      <c r="L111" s="22"/>
      <c r="M111" s="22"/>
      <c r="N111" s="22"/>
    </row>
    <row r="112" spans="1:14" x14ac:dyDescent="0.35">
      <c r="A112" s="21" t="s">
        <v>73</v>
      </c>
      <c r="B112" s="178"/>
      <c r="C112" s="178"/>
      <c r="D112" s="173"/>
      <c r="E112" s="174">
        <v>0</v>
      </c>
      <c r="F112" s="175">
        <v>0</v>
      </c>
      <c r="G112" s="176">
        <v>0</v>
      </c>
      <c r="H112" s="176">
        <v>0</v>
      </c>
      <c r="I112" s="177">
        <v>0</v>
      </c>
      <c r="J112" s="18">
        <f t="shared" si="7"/>
        <v>0</v>
      </c>
      <c r="K112" s="22"/>
      <c r="L112" s="22"/>
      <c r="M112" s="22"/>
      <c r="N112" s="22"/>
    </row>
    <row r="113" spans="1:14" x14ac:dyDescent="0.35">
      <c r="A113" s="21" t="s">
        <v>74</v>
      </c>
      <c r="B113" s="178"/>
      <c r="C113" s="178"/>
      <c r="D113" s="173"/>
      <c r="E113" s="174">
        <v>0</v>
      </c>
      <c r="F113" s="175">
        <v>0</v>
      </c>
      <c r="G113" s="176">
        <v>0</v>
      </c>
      <c r="H113" s="176">
        <v>0</v>
      </c>
      <c r="I113" s="177">
        <v>0</v>
      </c>
      <c r="J113" s="18">
        <f t="shared" si="7"/>
        <v>0</v>
      </c>
      <c r="K113" s="22"/>
      <c r="L113" s="22"/>
      <c r="M113" s="22"/>
      <c r="N113" s="22"/>
    </row>
    <row r="114" spans="1:14" x14ac:dyDescent="0.35">
      <c r="A114" s="21" t="s">
        <v>75</v>
      </c>
      <c r="B114" s="178"/>
      <c r="C114" s="178"/>
      <c r="D114" s="173"/>
      <c r="E114" s="174">
        <v>0</v>
      </c>
      <c r="F114" s="175">
        <v>0</v>
      </c>
      <c r="G114" s="176">
        <v>0</v>
      </c>
      <c r="H114" s="176">
        <v>0</v>
      </c>
      <c r="I114" s="177">
        <v>0</v>
      </c>
      <c r="J114" s="18">
        <f t="shared" si="7"/>
        <v>0</v>
      </c>
      <c r="K114" s="22"/>
      <c r="L114" s="22"/>
      <c r="M114" s="22"/>
      <c r="N114" s="22"/>
    </row>
    <row r="115" spans="1:14" x14ac:dyDescent="0.35">
      <c r="A115" s="21" t="s">
        <v>76</v>
      </c>
      <c r="B115" s="178"/>
      <c r="C115" s="178"/>
      <c r="D115" s="173"/>
      <c r="E115" s="174">
        <v>0</v>
      </c>
      <c r="F115" s="175">
        <v>0</v>
      </c>
      <c r="G115" s="176">
        <v>0</v>
      </c>
      <c r="H115" s="176">
        <v>0</v>
      </c>
      <c r="I115" s="177">
        <v>0</v>
      </c>
      <c r="J115" s="18">
        <f t="shared" si="7"/>
        <v>0</v>
      </c>
      <c r="K115" s="22"/>
      <c r="L115" s="22"/>
      <c r="M115" s="22"/>
      <c r="N115" s="22"/>
    </row>
    <row r="116" spans="1:14" x14ac:dyDescent="0.35">
      <c r="A116" s="21" t="s">
        <v>77</v>
      </c>
      <c r="B116" s="178"/>
      <c r="C116" s="178"/>
      <c r="D116" s="173"/>
      <c r="E116" s="174">
        <v>0</v>
      </c>
      <c r="F116" s="175">
        <v>0</v>
      </c>
      <c r="G116" s="176">
        <v>0</v>
      </c>
      <c r="H116" s="176">
        <v>0</v>
      </c>
      <c r="I116" s="177">
        <v>0</v>
      </c>
      <c r="J116" s="18">
        <f t="shared" si="7"/>
        <v>0</v>
      </c>
      <c r="K116" s="22"/>
      <c r="L116" s="22"/>
      <c r="M116" s="22"/>
      <c r="N116" s="22"/>
    </row>
    <row r="117" spans="1:14" x14ac:dyDescent="0.35">
      <c r="A117" s="21" t="s">
        <v>78</v>
      </c>
      <c r="B117" s="178"/>
      <c r="C117" s="178"/>
      <c r="D117" s="173"/>
      <c r="E117" s="174">
        <v>0</v>
      </c>
      <c r="F117" s="175">
        <v>0</v>
      </c>
      <c r="G117" s="176">
        <v>0</v>
      </c>
      <c r="H117" s="176">
        <v>0</v>
      </c>
      <c r="I117" s="177">
        <v>0</v>
      </c>
      <c r="J117" s="18">
        <f t="shared" si="7"/>
        <v>0</v>
      </c>
      <c r="K117" s="22"/>
      <c r="L117" s="22"/>
      <c r="M117" s="22"/>
      <c r="N117" s="22"/>
    </row>
    <row r="118" spans="1:14" ht="13.15" x14ac:dyDescent="0.4">
      <c r="A118" s="264" t="s">
        <v>90</v>
      </c>
      <c r="B118" s="265"/>
      <c r="C118" s="265"/>
      <c r="D118" s="265"/>
      <c r="E118" s="265"/>
      <c r="F118" s="265"/>
      <c r="G118" s="265"/>
      <c r="H118" s="265"/>
      <c r="I118" s="266"/>
      <c r="J118" s="121">
        <f>SUM(J109:J117)</f>
        <v>0</v>
      </c>
      <c r="K118" s="22"/>
      <c r="L118" s="22"/>
      <c r="M118" s="22"/>
      <c r="N118" s="22"/>
    </row>
    <row r="122" spans="1:14" ht="20.25" x14ac:dyDescent="0.55000000000000004">
      <c r="A122" s="261" t="str">
        <f>'Estimated Budget - Summary'!K12</f>
        <v>Partner 8</v>
      </c>
      <c r="B122" s="262"/>
      <c r="C122" s="263"/>
      <c r="D122" s="82"/>
      <c r="E122" s="82"/>
      <c r="F122" s="82"/>
      <c r="G122" s="82"/>
      <c r="H122" s="82"/>
      <c r="I122" s="82"/>
      <c r="J122" s="120"/>
      <c r="K122" s="22"/>
      <c r="L122" s="22"/>
      <c r="M122" s="22"/>
      <c r="N122" s="22"/>
    </row>
    <row r="123" spans="1:14" ht="51" x14ac:dyDescent="0.35">
      <c r="A123" s="17" t="s">
        <v>62</v>
      </c>
      <c r="B123" s="17" t="s">
        <v>263</v>
      </c>
      <c r="C123" s="17" t="s">
        <v>264</v>
      </c>
      <c r="D123" s="17" t="s">
        <v>265</v>
      </c>
      <c r="E123" s="17" t="s">
        <v>266</v>
      </c>
      <c r="F123" s="17" t="s">
        <v>267</v>
      </c>
      <c r="G123" s="17" t="s">
        <v>268</v>
      </c>
      <c r="H123" s="17" t="s">
        <v>269</v>
      </c>
      <c r="I123" s="17" t="s">
        <v>270</v>
      </c>
      <c r="J123" s="17" t="s">
        <v>271</v>
      </c>
      <c r="K123" s="22"/>
      <c r="L123" s="22"/>
      <c r="M123" s="22"/>
      <c r="N123" s="22"/>
    </row>
    <row r="124" spans="1:14" x14ac:dyDescent="0.35">
      <c r="A124" s="21" t="s">
        <v>69</v>
      </c>
      <c r="B124" s="172"/>
      <c r="C124" s="172"/>
      <c r="D124" s="173"/>
      <c r="E124" s="174">
        <v>0</v>
      </c>
      <c r="F124" s="175">
        <v>0</v>
      </c>
      <c r="G124" s="176">
        <v>0</v>
      </c>
      <c r="H124" s="176">
        <v>0</v>
      </c>
      <c r="I124" s="177">
        <v>0</v>
      </c>
      <c r="J124" s="18">
        <f>ROUND(E124*F124*G124*H124*(I124/12),2)</f>
        <v>0</v>
      </c>
      <c r="K124" s="22"/>
      <c r="L124" s="22"/>
      <c r="M124" s="22"/>
      <c r="N124" s="22"/>
    </row>
    <row r="125" spans="1:14" x14ac:dyDescent="0.35">
      <c r="A125" s="21" t="s">
        <v>71</v>
      </c>
      <c r="B125" s="172"/>
      <c r="C125" s="172"/>
      <c r="D125" s="173"/>
      <c r="E125" s="174">
        <v>0</v>
      </c>
      <c r="F125" s="175">
        <v>0</v>
      </c>
      <c r="G125" s="176">
        <v>0</v>
      </c>
      <c r="H125" s="176">
        <v>0</v>
      </c>
      <c r="I125" s="177">
        <v>0</v>
      </c>
      <c r="J125" s="18">
        <f t="shared" ref="J125:J132" si="8">ROUND(E125*F125*G125*H125*(I125/12),2)</f>
        <v>0</v>
      </c>
      <c r="K125" s="22"/>
      <c r="L125" s="22"/>
      <c r="M125" s="22"/>
      <c r="N125" s="22"/>
    </row>
    <row r="126" spans="1:14" x14ac:dyDescent="0.35">
      <c r="A126" s="21" t="s">
        <v>72</v>
      </c>
      <c r="B126" s="178"/>
      <c r="C126" s="172"/>
      <c r="D126" s="173"/>
      <c r="E126" s="174">
        <v>0</v>
      </c>
      <c r="F126" s="175">
        <v>0</v>
      </c>
      <c r="G126" s="176">
        <v>0</v>
      </c>
      <c r="H126" s="176">
        <v>0</v>
      </c>
      <c r="I126" s="177">
        <v>0</v>
      </c>
      <c r="J126" s="18">
        <f t="shared" si="8"/>
        <v>0</v>
      </c>
      <c r="K126" s="22"/>
      <c r="L126" s="22"/>
      <c r="M126" s="22"/>
      <c r="N126" s="22"/>
    </row>
    <row r="127" spans="1:14" x14ac:dyDescent="0.35">
      <c r="A127" s="21" t="s">
        <v>73</v>
      </c>
      <c r="B127" s="178"/>
      <c r="C127" s="178"/>
      <c r="D127" s="173"/>
      <c r="E127" s="174">
        <v>0</v>
      </c>
      <c r="F127" s="175">
        <v>0</v>
      </c>
      <c r="G127" s="176">
        <v>0</v>
      </c>
      <c r="H127" s="176">
        <v>0</v>
      </c>
      <c r="I127" s="177">
        <v>0</v>
      </c>
      <c r="J127" s="18">
        <f t="shared" si="8"/>
        <v>0</v>
      </c>
      <c r="K127" s="22"/>
      <c r="L127" s="22"/>
      <c r="M127" s="22"/>
      <c r="N127" s="22"/>
    </row>
    <row r="128" spans="1:14" x14ac:dyDescent="0.35">
      <c r="A128" s="21" t="s">
        <v>74</v>
      </c>
      <c r="B128" s="178"/>
      <c r="C128" s="178"/>
      <c r="D128" s="173"/>
      <c r="E128" s="174">
        <v>0</v>
      </c>
      <c r="F128" s="175">
        <v>0</v>
      </c>
      <c r="G128" s="176">
        <v>0</v>
      </c>
      <c r="H128" s="176">
        <v>0</v>
      </c>
      <c r="I128" s="177">
        <v>0</v>
      </c>
      <c r="J128" s="18">
        <f t="shared" si="8"/>
        <v>0</v>
      </c>
      <c r="K128" s="22"/>
      <c r="L128" s="22"/>
      <c r="M128" s="22"/>
      <c r="N128" s="22"/>
    </row>
    <row r="129" spans="1:14" x14ac:dyDescent="0.35">
      <c r="A129" s="21" t="s">
        <v>75</v>
      </c>
      <c r="B129" s="178"/>
      <c r="C129" s="178"/>
      <c r="D129" s="173"/>
      <c r="E129" s="174">
        <v>0</v>
      </c>
      <c r="F129" s="175">
        <v>0</v>
      </c>
      <c r="G129" s="176">
        <v>0</v>
      </c>
      <c r="H129" s="176">
        <v>0</v>
      </c>
      <c r="I129" s="177">
        <v>0</v>
      </c>
      <c r="J129" s="18">
        <f t="shared" si="8"/>
        <v>0</v>
      </c>
      <c r="K129" s="22"/>
      <c r="L129" s="22"/>
      <c r="M129" s="22"/>
      <c r="N129" s="22"/>
    </row>
    <row r="130" spans="1:14" x14ac:dyDescent="0.35">
      <c r="A130" s="21" t="s">
        <v>76</v>
      </c>
      <c r="B130" s="178"/>
      <c r="C130" s="178"/>
      <c r="D130" s="173"/>
      <c r="E130" s="174">
        <v>0</v>
      </c>
      <c r="F130" s="175">
        <v>0</v>
      </c>
      <c r="G130" s="176">
        <v>0</v>
      </c>
      <c r="H130" s="176">
        <v>0</v>
      </c>
      <c r="I130" s="177">
        <v>0</v>
      </c>
      <c r="J130" s="18">
        <f t="shared" si="8"/>
        <v>0</v>
      </c>
      <c r="K130" s="22"/>
      <c r="L130" s="22"/>
      <c r="M130" s="22"/>
      <c r="N130" s="22"/>
    </row>
    <row r="131" spans="1:14" x14ac:dyDescent="0.35">
      <c r="A131" s="21" t="s">
        <v>77</v>
      </c>
      <c r="B131" s="178"/>
      <c r="C131" s="178"/>
      <c r="D131" s="173"/>
      <c r="E131" s="174">
        <v>0</v>
      </c>
      <c r="F131" s="175">
        <v>0</v>
      </c>
      <c r="G131" s="176">
        <v>0</v>
      </c>
      <c r="H131" s="176">
        <v>0</v>
      </c>
      <c r="I131" s="177">
        <v>0</v>
      </c>
      <c r="J131" s="18">
        <f t="shared" si="8"/>
        <v>0</v>
      </c>
      <c r="K131" s="22"/>
      <c r="L131" s="22"/>
      <c r="M131" s="22"/>
      <c r="N131" s="22"/>
    </row>
    <row r="132" spans="1:14" x14ac:dyDescent="0.35">
      <c r="A132" s="21" t="s">
        <v>78</v>
      </c>
      <c r="B132" s="178"/>
      <c r="C132" s="178"/>
      <c r="D132" s="173"/>
      <c r="E132" s="174">
        <v>0</v>
      </c>
      <c r="F132" s="175">
        <v>0</v>
      </c>
      <c r="G132" s="176">
        <v>0</v>
      </c>
      <c r="H132" s="176">
        <v>0</v>
      </c>
      <c r="I132" s="177">
        <v>0</v>
      </c>
      <c r="J132" s="18">
        <f t="shared" si="8"/>
        <v>0</v>
      </c>
      <c r="K132" s="22"/>
      <c r="L132" s="22"/>
      <c r="M132" s="22"/>
      <c r="N132" s="22"/>
    </row>
    <row r="133" spans="1:14" ht="13.15" x14ac:dyDescent="0.4">
      <c r="A133" s="264" t="s">
        <v>90</v>
      </c>
      <c r="B133" s="265"/>
      <c r="C133" s="265"/>
      <c r="D133" s="265"/>
      <c r="E133" s="265"/>
      <c r="F133" s="265"/>
      <c r="G133" s="265"/>
      <c r="H133" s="265"/>
      <c r="I133" s="266"/>
      <c r="J133" s="121">
        <f>SUM(J124:J132)</f>
        <v>0</v>
      </c>
      <c r="K133" s="22"/>
      <c r="L133" s="22"/>
      <c r="M133" s="22"/>
      <c r="N133" s="22"/>
    </row>
    <row r="137" spans="1:14" ht="20.25" x14ac:dyDescent="0.55000000000000004">
      <c r="A137" s="261" t="str">
        <f>'Estimated Budget - Summary'!L12</f>
        <v>Partner 9</v>
      </c>
      <c r="B137" s="262"/>
      <c r="C137" s="263"/>
      <c r="D137" s="82"/>
      <c r="E137" s="82"/>
      <c r="F137" s="82"/>
      <c r="G137" s="82"/>
      <c r="H137" s="82"/>
      <c r="I137" s="82"/>
      <c r="J137" s="120"/>
      <c r="K137" s="22"/>
      <c r="L137" s="22"/>
      <c r="M137" s="22"/>
      <c r="N137" s="22"/>
    </row>
    <row r="138" spans="1:14" ht="51" x14ac:dyDescent="0.35">
      <c r="A138" s="17" t="s">
        <v>62</v>
      </c>
      <c r="B138" s="17" t="s">
        <v>263</v>
      </c>
      <c r="C138" s="17" t="s">
        <v>264</v>
      </c>
      <c r="D138" s="17" t="s">
        <v>265</v>
      </c>
      <c r="E138" s="17" t="s">
        <v>266</v>
      </c>
      <c r="F138" s="17" t="s">
        <v>267</v>
      </c>
      <c r="G138" s="17" t="s">
        <v>268</v>
      </c>
      <c r="H138" s="17" t="s">
        <v>269</v>
      </c>
      <c r="I138" s="17" t="s">
        <v>270</v>
      </c>
      <c r="J138" s="17" t="s">
        <v>271</v>
      </c>
      <c r="K138" s="22"/>
      <c r="L138" s="22"/>
      <c r="M138" s="22"/>
      <c r="N138" s="22"/>
    </row>
    <row r="139" spans="1:14" x14ac:dyDescent="0.35">
      <c r="A139" s="21" t="s">
        <v>69</v>
      </c>
      <c r="B139" s="172"/>
      <c r="C139" s="172"/>
      <c r="D139" s="173"/>
      <c r="E139" s="174">
        <v>0</v>
      </c>
      <c r="F139" s="175">
        <v>0</v>
      </c>
      <c r="G139" s="176">
        <v>0</v>
      </c>
      <c r="H139" s="176">
        <v>0</v>
      </c>
      <c r="I139" s="177">
        <v>0</v>
      </c>
      <c r="J139" s="18">
        <f>ROUND(E139*F139*G139*H139*(I139/12),2)</f>
        <v>0</v>
      </c>
      <c r="K139" s="22"/>
      <c r="L139" s="22"/>
      <c r="M139" s="22"/>
      <c r="N139" s="22"/>
    </row>
    <row r="140" spans="1:14" x14ac:dyDescent="0.35">
      <c r="A140" s="21" t="s">
        <v>71</v>
      </c>
      <c r="B140" s="172"/>
      <c r="C140" s="172"/>
      <c r="D140" s="173"/>
      <c r="E140" s="174">
        <v>0</v>
      </c>
      <c r="F140" s="175">
        <v>0</v>
      </c>
      <c r="G140" s="176">
        <v>0</v>
      </c>
      <c r="H140" s="176">
        <v>0</v>
      </c>
      <c r="I140" s="177">
        <v>0</v>
      </c>
      <c r="J140" s="18">
        <f t="shared" ref="J140:J147" si="9">ROUND(E140*F140*G140*H140*(I140/12),2)</f>
        <v>0</v>
      </c>
      <c r="K140" s="22"/>
      <c r="L140" s="22"/>
      <c r="M140" s="22"/>
      <c r="N140" s="22"/>
    </row>
    <row r="141" spans="1:14" x14ac:dyDescent="0.35">
      <c r="A141" s="21" t="s">
        <v>72</v>
      </c>
      <c r="B141" s="178"/>
      <c r="C141" s="172"/>
      <c r="D141" s="173"/>
      <c r="E141" s="174">
        <v>0</v>
      </c>
      <c r="F141" s="175">
        <v>0</v>
      </c>
      <c r="G141" s="176">
        <v>0</v>
      </c>
      <c r="H141" s="176">
        <v>0</v>
      </c>
      <c r="I141" s="177">
        <v>0</v>
      </c>
      <c r="J141" s="18">
        <f t="shared" si="9"/>
        <v>0</v>
      </c>
      <c r="K141" s="22"/>
      <c r="L141" s="22"/>
      <c r="M141" s="22"/>
      <c r="N141" s="22"/>
    </row>
    <row r="142" spans="1:14" x14ac:dyDescent="0.35">
      <c r="A142" s="21" t="s">
        <v>73</v>
      </c>
      <c r="B142" s="178"/>
      <c r="C142" s="178"/>
      <c r="D142" s="173"/>
      <c r="E142" s="174">
        <v>0</v>
      </c>
      <c r="F142" s="175">
        <v>0</v>
      </c>
      <c r="G142" s="176">
        <v>0</v>
      </c>
      <c r="H142" s="176">
        <v>0</v>
      </c>
      <c r="I142" s="177">
        <v>0</v>
      </c>
      <c r="J142" s="18">
        <f t="shared" si="9"/>
        <v>0</v>
      </c>
      <c r="K142" s="22"/>
      <c r="L142" s="22"/>
      <c r="M142" s="22"/>
      <c r="N142" s="22"/>
    </row>
    <row r="143" spans="1:14" x14ac:dyDescent="0.35">
      <c r="A143" s="21" t="s">
        <v>74</v>
      </c>
      <c r="B143" s="178"/>
      <c r="C143" s="178"/>
      <c r="D143" s="173"/>
      <c r="E143" s="174">
        <v>0</v>
      </c>
      <c r="F143" s="175">
        <v>0</v>
      </c>
      <c r="G143" s="176">
        <v>0</v>
      </c>
      <c r="H143" s="176">
        <v>0</v>
      </c>
      <c r="I143" s="177">
        <v>0</v>
      </c>
      <c r="J143" s="18">
        <f t="shared" si="9"/>
        <v>0</v>
      </c>
      <c r="K143" s="22"/>
      <c r="L143" s="22"/>
      <c r="M143" s="22"/>
      <c r="N143" s="22"/>
    </row>
    <row r="144" spans="1:14" x14ac:dyDescent="0.35">
      <c r="A144" s="21" t="s">
        <v>75</v>
      </c>
      <c r="B144" s="178"/>
      <c r="C144" s="178"/>
      <c r="D144" s="173"/>
      <c r="E144" s="174">
        <v>0</v>
      </c>
      <c r="F144" s="175">
        <v>0</v>
      </c>
      <c r="G144" s="176">
        <v>0</v>
      </c>
      <c r="H144" s="176">
        <v>0</v>
      </c>
      <c r="I144" s="177">
        <v>0</v>
      </c>
      <c r="J144" s="18">
        <f t="shared" si="9"/>
        <v>0</v>
      </c>
      <c r="K144" s="22"/>
      <c r="L144" s="22"/>
      <c r="M144" s="22"/>
      <c r="N144" s="22"/>
    </row>
    <row r="145" spans="1:14" x14ac:dyDescent="0.35">
      <c r="A145" s="21" t="s">
        <v>76</v>
      </c>
      <c r="B145" s="178"/>
      <c r="C145" s="178"/>
      <c r="D145" s="173"/>
      <c r="E145" s="174">
        <v>0</v>
      </c>
      <c r="F145" s="175">
        <v>0</v>
      </c>
      <c r="G145" s="176">
        <v>0</v>
      </c>
      <c r="H145" s="176">
        <v>0</v>
      </c>
      <c r="I145" s="177">
        <v>0</v>
      </c>
      <c r="J145" s="18">
        <f t="shared" si="9"/>
        <v>0</v>
      </c>
      <c r="K145" s="22"/>
      <c r="L145" s="22"/>
      <c r="M145" s="22"/>
      <c r="N145" s="22"/>
    </row>
    <row r="146" spans="1:14" x14ac:dyDescent="0.35">
      <c r="A146" s="21" t="s">
        <v>77</v>
      </c>
      <c r="B146" s="178"/>
      <c r="C146" s="178"/>
      <c r="D146" s="173"/>
      <c r="E146" s="174">
        <v>0</v>
      </c>
      <c r="F146" s="175">
        <v>0</v>
      </c>
      <c r="G146" s="176">
        <v>0</v>
      </c>
      <c r="H146" s="176">
        <v>0</v>
      </c>
      <c r="I146" s="177">
        <v>0</v>
      </c>
      <c r="J146" s="18">
        <f t="shared" si="9"/>
        <v>0</v>
      </c>
      <c r="K146" s="22"/>
      <c r="L146" s="22"/>
      <c r="M146" s="22"/>
      <c r="N146" s="22"/>
    </row>
    <row r="147" spans="1:14" x14ac:dyDescent="0.35">
      <c r="A147" s="21" t="s">
        <v>78</v>
      </c>
      <c r="B147" s="178"/>
      <c r="C147" s="178"/>
      <c r="D147" s="173"/>
      <c r="E147" s="174">
        <v>0</v>
      </c>
      <c r="F147" s="175">
        <v>0</v>
      </c>
      <c r="G147" s="176">
        <v>0</v>
      </c>
      <c r="H147" s="176">
        <v>0</v>
      </c>
      <c r="I147" s="177">
        <v>0</v>
      </c>
      <c r="J147" s="18">
        <f t="shared" si="9"/>
        <v>0</v>
      </c>
      <c r="K147" s="22"/>
      <c r="L147" s="22"/>
      <c r="M147" s="22"/>
      <c r="N147" s="22"/>
    </row>
    <row r="148" spans="1:14" ht="13.15" x14ac:dyDescent="0.4">
      <c r="A148" s="264" t="s">
        <v>90</v>
      </c>
      <c r="B148" s="265"/>
      <c r="C148" s="265"/>
      <c r="D148" s="265"/>
      <c r="E148" s="265"/>
      <c r="F148" s="265"/>
      <c r="G148" s="265"/>
      <c r="H148" s="265"/>
      <c r="I148" s="266"/>
      <c r="J148" s="121">
        <f>SUM(J139:J147)</f>
        <v>0</v>
      </c>
      <c r="K148" s="22"/>
      <c r="L148" s="22"/>
      <c r="M148" s="22"/>
      <c r="N148" s="22"/>
    </row>
  </sheetData>
  <mergeCells count="21">
    <mergeCell ref="A148:I148"/>
    <mergeCell ref="A118:I118"/>
    <mergeCell ref="A133:I133"/>
    <mergeCell ref="A137:C137"/>
    <mergeCell ref="A1:J1"/>
    <mergeCell ref="A13:I13"/>
    <mergeCell ref="A28:I28"/>
    <mergeCell ref="A43:I43"/>
    <mergeCell ref="A58:I58"/>
    <mergeCell ref="A2:C2"/>
    <mergeCell ref="A17:C17"/>
    <mergeCell ref="A32:C32"/>
    <mergeCell ref="A47:C47"/>
    <mergeCell ref="A62:C62"/>
    <mergeCell ref="A77:C77"/>
    <mergeCell ref="A92:C92"/>
    <mergeCell ref="A107:C107"/>
    <mergeCell ref="A122:C122"/>
    <mergeCell ref="A73:I73"/>
    <mergeCell ref="A88:I88"/>
    <mergeCell ref="A103:I103"/>
  </mergeCells>
  <phoneticPr fontId="2" type="noConversion"/>
  <pageMargins left="0.41" right="0.26" top="0.49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158"/>
  <sheetViews>
    <sheetView workbookViewId="0">
      <selection activeCell="G57" sqref="G57"/>
    </sheetView>
  </sheetViews>
  <sheetFormatPr defaultRowHeight="12.75" x14ac:dyDescent="0.35"/>
  <cols>
    <col min="1" max="1" width="4.265625" customWidth="1"/>
    <col min="2" max="2" width="32.73046875" customWidth="1"/>
    <col min="3" max="3" width="49.1328125" customWidth="1"/>
    <col min="4" max="4" width="11.59765625" customWidth="1"/>
    <col min="5" max="5" width="12.59765625" customWidth="1"/>
    <col min="6" max="6" width="15.3984375" customWidth="1"/>
    <col min="7" max="7" width="15.265625" customWidth="1"/>
    <col min="8" max="8" width="15.73046875" customWidth="1"/>
    <col min="9" max="10" width="20.73046875" customWidth="1"/>
  </cols>
  <sheetData>
    <row r="1" spans="1:8" ht="24.75" x14ac:dyDescent="0.65">
      <c r="A1" s="238" t="s">
        <v>272</v>
      </c>
      <c r="B1" s="239"/>
      <c r="C1" s="239"/>
      <c r="D1" s="239"/>
      <c r="E1" s="239"/>
      <c r="F1" s="239"/>
      <c r="G1" s="267"/>
      <c r="H1" s="2"/>
    </row>
    <row r="2" spans="1:8" ht="20.25" x14ac:dyDescent="0.55000000000000004">
      <c r="A2" s="261" t="str">
        <f>'Estimated Budget - Summary'!C12</f>
        <v>Applicant</v>
      </c>
      <c r="B2" s="262"/>
      <c r="C2" s="263"/>
      <c r="D2" s="82"/>
      <c r="E2" s="82"/>
      <c r="F2" s="82"/>
      <c r="G2" s="120"/>
    </row>
    <row r="3" spans="1:8" ht="52.5" customHeight="1" x14ac:dyDescent="0.35">
      <c r="A3" s="17" t="s">
        <v>62</v>
      </c>
      <c r="B3" s="17" t="s">
        <v>273</v>
      </c>
      <c r="C3" s="17" t="s">
        <v>274</v>
      </c>
      <c r="D3" s="17" t="s">
        <v>265</v>
      </c>
      <c r="E3" s="17" t="s">
        <v>275</v>
      </c>
      <c r="F3" s="17" t="s">
        <v>276</v>
      </c>
      <c r="G3" s="17" t="s">
        <v>277</v>
      </c>
    </row>
    <row r="4" spans="1:8" x14ac:dyDescent="0.35">
      <c r="A4" s="21" t="s">
        <v>69</v>
      </c>
      <c r="B4" s="172"/>
      <c r="C4" s="172"/>
      <c r="D4" s="173"/>
      <c r="E4" s="174">
        <v>0</v>
      </c>
      <c r="F4" s="175">
        <v>0</v>
      </c>
      <c r="G4" s="18">
        <f>ROUND(F4*E4,2)</f>
        <v>0</v>
      </c>
    </row>
    <row r="5" spans="1:8" x14ac:dyDescent="0.35">
      <c r="A5" s="21" t="s">
        <v>71</v>
      </c>
      <c r="B5" s="172"/>
      <c r="C5" s="172"/>
      <c r="D5" s="173"/>
      <c r="E5" s="174">
        <v>0</v>
      </c>
      <c r="F5" s="175">
        <v>0</v>
      </c>
      <c r="G5" s="18">
        <f t="shared" ref="G5:G13" si="0">ROUND(F5*E5,2)</f>
        <v>0</v>
      </c>
    </row>
    <row r="6" spans="1:8" x14ac:dyDescent="0.35">
      <c r="A6" s="21" t="s">
        <v>72</v>
      </c>
      <c r="B6" s="178"/>
      <c r="C6" s="172"/>
      <c r="D6" s="173"/>
      <c r="E6" s="174">
        <v>0</v>
      </c>
      <c r="F6" s="175">
        <v>0</v>
      </c>
      <c r="G6" s="18">
        <f t="shared" si="0"/>
        <v>0</v>
      </c>
    </row>
    <row r="7" spans="1:8" x14ac:dyDescent="0.35">
      <c r="A7" s="21" t="s">
        <v>73</v>
      </c>
      <c r="B7" s="178"/>
      <c r="C7" s="178"/>
      <c r="D7" s="173"/>
      <c r="E7" s="174">
        <v>0</v>
      </c>
      <c r="F7" s="175">
        <v>0</v>
      </c>
      <c r="G7" s="18">
        <f t="shared" si="0"/>
        <v>0</v>
      </c>
    </row>
    <row r="8" spans="1:8" x14ac:dyDescent="0.35">
      <c r="A8" s="21" t="s">
        <v>74</v>
      </c>
      <c r="B8" s="178"/>
      <c r="C8" s="178"/>
      <c r="D8" s="173"/>
      <c r="E8" s="174">
        <v>0</v>
      </c>
      <c r="F8" s="175">
        <v>0</v>
      </c>
      <c r="G8" s="18">
        <f t="shared" si="0"/>
        <v>0</v>
      </c>
    </row>
    <row r="9" spans="1:8" x14ac:dyDescent="0.35">
      <c r="A9" s="21" t="s">
        <v>75</v>
      </c>
      <c r="B9" s="178"/>
      <c r="C9" s="178"/>
      <c r="D9" s="173"/>
      <c r="E9" s="174">
        <v>0</v>
      </c>
      <c r="F9" s="175">
        <v>0</v>
      </c>
      <c r="G9" s="18">
        <f t="shared" si="0"/>
        <v>0</v>
      </c>
    </row>
    <row r="10" spans="1:8" x14ac:dyDescent="0.35">
      <c r="A10" s="21" t="s">
        <v>76</v>
      </c>
      <c r="B10" s="178"/>
      <c r="C10" s="178"/>
      <c r="D10" s="173"/>
      <c r="E10" s="174">
        <v>0</v>
      </c>
      <c r="F10" s="175">
        <v>0</v>
      </c>
      <c r="G10" s="18">
        <f t="shared" si="0"/>
        <v>0</v>
      </c>
    </row>
    <row r="11" spans="1:8" x14ac:dyDescent="0.35">
      <c r="A11" s="21" t="s">
        <v>77</v>
      </c>
      <c r="B11" s="178"/>
      <c r="C11" s="178"/>
      <c r="D11" s="173"/>
      <c r="E11" s="174">
        <v>0</v>
      </c>
      <c r="F11" s="175">
        <v>0</v>
      </c>
      <c r="G11" s="18">
        <f t="shared" si="0"/>
        <v>0</v>
      </c>
    </row>
    <row r="12" spans="1:8" x14ac:dyDescent="0.35">
      <c r="A12" s="21" t="s">
        <v>78</v>
      </c>
      <c r="B12" s="178"/>
      <c r="C12" s="178"/>
      <c r="D12" s="173"/>
      <c r="E12" s="174">
        <v>0</v>
      </c>
      <c r="F12" s="175">
        <v>0</v>
      </c>
      <c r="G12" s="18">
        <f t="shared" si="0"/>
        <v>0</v>
      </c>
    </row>
    <row r="13" spans="1:8" x14ac:dyDescent="0.35">
      <c r="A13" s="21">
        <v>10</v>
      </c>
      <c r="B13" s="178"/>
      <c r="C13" s="178"/>
      <c r="D13" s="173"/>
      <c r="E13" s="174">
        <v>0</v>
      </c>
      <c r="F13" s="175">
        <v>0</v>
      </c>
      <c r="G13" s="18">
        <f t="shared" si="0"/>
        <v>0</v>
      </c>
    </row>
    <row r="14" spans="1:8" ht="13.15" x14ac:dyDescent="0.4">
      <c r="A14" s="271" t="s">
        <v>278</v>
      </c>
      <c r="B14" s="271"/>
      <c r="C14" s="271"/>
      <c r="D14" s="271"/>
      <c r="E14" s="271"/>
      <c r="F14" s="272"/>
      <c r="G14" s="121">
        <f>SUM(G4:G13)</f>
        <v>0</v>
      </c>
    </row>
    <row r="18" spans="1:7" ht="20.25" x14ac:dyDescent="0.55000000000000004">
      <c r="A18" s="261" t="str">
        <f>'Estimated Budget - Summary'!D12</f>
        <v>Partner 1</v>
      </c>
      <c r="B18" s="262"/>
      <c r="C18" s="263"/>
      <c r="D18" s="82"/>
      <c r="E18" s="82"/>
      <c r="F18" s="82"/>
      <c r="G18" s="120"/>
    </row>
    <row r="19" spans="1:7" ht="38.25" x14ac:dyDescent="0.35">
      <c r="A19" s="17" t="s">
        <v>62</v>
      </c>
      <c r="B19" s="17" t="s">
        <v>273</v>
      </c>
      <c r="C19" s="17" t="s">
        <v>274</v>
      </c>
      <c r="D19" s="17" t="s">
        <v>265</v>
      </c>
      <c r="E19" s="17" t="s">
        <v>275</v>
      </c>
      <c r="F19" s="17" t="s">
        <v>276</v>
      </c>
      <c r="G19" s="17" t="s">
        <v>277</v>
      </c>
    </row>
    <row r="20" spans="1:7" x14ac:dyDescent="0.35">
      <c r="A20" s="21" t="s">
        <v>69</v>
      </c>
      <c r="B20" s="172"/>
      <c r="C20" s="172"/>
      <c r="D20" s="173"/>
      <c r="E20" s="174">
        <v>0</v>
      </c>
      <c r="F20" s="175">
        <v>0</v>
      </c>
      <c r="G20" s="18">
        <f t="shared" ref="G20:G29" si="1">ROUND(F20*E20,2)</f>
        <v>0</v>
      </c>
    </row>
    <row r="21" spans="1:7" x14ac:dyDescent="0.35">
      <c r="A21" s="21" t="s">
        <v>71</v>
      </c>
      <c r="B21" s="172"/>
      <c r="C21" s="172"/>
      <c r="D21" s="173"/>
      <c r="E21" s="174">
        <v>0</v>
      </c>
      <c r="F21" s="175">
        <v>0</v>
      </c>
      <c r="G21" s="18">
        <f t="shared" si="1"/>
        <v>0</v>
      </c>
    </row>
    <row r="22" spans="1:7" x14ac:dyDescent="0.35">
      <c r="A22" s="21" t="s">
        <v>72</v>
      </c>
      <c r="B22" s="178"/>
      <c r="C22" s="172"/>
      <c r="D22" s="173"/>
      <c r="E22" s="174">
        <v>0</v>
      </c>
      <c r="F22" s="175">
        <v>0</v>
      </c>
      <c r="G22" s="18">
        <f t="shared" si="1"/>
        <v>0</v>
      </c>
    </row>
    <row r="23" spans="1:7" x14ac:dyDescent="0.35">
      <c r="A23" s="21" t="s">
        <v>73</v>
      </c>
      <c r="B23" s="178"/>
      <c r="C23" s="178"/>
      <c r="D23" s="173"/>
      <c r="E23" s="174">
        <v>0</v>
      </c>
      <c r="F23" s="175">
        <v>0</v>
      </c>
      <c r="G23" s="18">
        <f t="shared" si="1"/>
        <v>0</v>
      </c>
    </row>
    <row r="24" spans="1:7" x14ac:dyDescent="0.35">
      <c r="A24" s="21" t="s">
        <v>74</v>
      </c>
      <c r="B24" s="178"/>
      <c r="C24" s="178"/>
      <c r="D24" s="173"/>
      <c r="E24" s="174">
        <v>0</v>
      </c>
      <c r="F24" s="175">
        <v>0</v>
      </c>
      <c r="G24" s="18">
        <f t="shared" si="1"/>
        <v>0</v>
      </c>
    </row>
    <row r="25" spans="1:7" x14ac:dyDescent="0.35">
      <c r="A25" s="21" t="s">
        <v>75</v>
      </c>
      <c r="B25" s="178"/>
      <c r="C25" s="178"/>
      <c r="D25" s="173"/>
      <c r="E25" s="174">
        <v>0</v>
      </c>
      <c r="F25" s="175">
        <v>0</v>
      </c>
      <c r="G25" s="18">
        <f t="shared" si="1"/>
        <v>0</v>
      </c>
    </row>
    <row r="26" spans="1:7" x14ac:dyDescent="0.35">
      <c r="A26" s="21" t="s">
        <v>76</v>
      </c>
      <c r="B26" s="178"/>
      <c r="C26" s="178"/>
      <c r="D26" s="173"/>
      <c r="E26" s="174">
        <v>0</v>
      </c>
      <c r="F26" s="175">
        <v>0</v>
      </c>
      <c r="G26" s="18">
        <f t="shared" si="1"/>
        <v>0</v>
      </c>
    </row>
    <row r="27" spans="1:7" x14ac:dyDescent="0.35">
      <c r="A27" s="21" t="s">
        <v>77</v>
      </c>
      <c r="B27" s="178"/>
      <c r="C27" s="178"/>
      <c r="D27" s="173"/>
      <c r="E27" s="174">
        <v>0</v>
      </c>
      <c r="F27" s="175">
        <v>0</v>
      </c>
      <c r="G27" s="18">
        <f t="shared" si="1"/>
        <v>0</v>
      </c>
    </row>
    <row r="28" spans="1:7" x14ac:dyDescent="0.35">
      <c r="A28" s="21" t="s">
        <v>78</v>
      </c>
      <c r="B28" s="178"/>
      <c r="C28" s="178"/>
      <c r="D28" s="173"/>
      <c r="E28" s="174">
        <v>0</v>
      </c>
      <c r="F28" s="175">
        <v>0</v>
      </c>
      <c r="G28" s="18">
        <f t="shared" si="1"/>
        <v>0</v>
      </c>
    </row>
    <row r="29" spans="1:7" x14ac:dyDescent="0.35">
      <c r="A29" s="21">
        <v>10</v>
      </c>
      <c r="B29" s="178"/>
      <c r="C29" s="178"/>
      <c r="D29" s="173"/>
      <c r="E29" s="174">
        <v>0</v>
      </c>
      <c r="F29" s="175">
        <v>0</v>
      </c>
      <c r="G29" s="18">
        <f t="shared" si="1"/>
        <v>0</v>
      </c>
    </row>
    <row r="30" spans="1:7" ht="13.15" x14ac:dyDescent="0.4">
      <c r="A30" s="270" t="s">
        <v>278</v>
      </c>
      <c r="B30" s="270"/>
      <c r="C30" s="270"/>
      <c r="D30" s="270"/>
      <c r="E30" s="270"/>
      <c r="F30" s="270"/>
      <c r="G30" s="121">
        <f>SUM(G20:G29)</f>
        <v>0</v>
      </c>
    </row>
    <row r="34" spans="1:7" ht="20.25" x14ac:dyDescent="0.55000000000000004">
      <c r="A34" s="261" t="str">
        <f>'Estimated Budget - Summary'!E12</f>
        <v>Partner 2</v>
      </c>
      <c r="B34" s="262"/>
      <c r="C34" s="263"/>
      <c r="D34" s="82"/>
      <c r="E34" s="82"/>
      <c r="F34" s="82"/>
      <c r="G34" s="120"/>
    </row>
    <row r="35" spans="1:7" ht="38.25" x14ac:dyDescent="0.35">
      <c r="A35" s="17" t="s">
        <v>62</v>
      </c>
      <c r="B35" s="17" t="s">
        <v>273</v>
      </c>
      <c r="C35" s="17" t="s">
        <v>274</v>
      </c>
      <c r="D35" s="17" t="s">
        <v>265</v>
      </c>
      <c r="E35" s="17" t="s">
        <v>275</v>
      </c>
      <c r="F35" s="17" t="s">
        <v>276</v>
      </c>
      <c r="G35" s="17" t="s">
        <v>277</v>
      </c>
    </row>
    <row r="36" spans="1:7" x14ac:dyDescent="0.35">
      <c r="A36" s="21" t="s">
        <v>69</v>
      </c>
      <c r="B36" s="172"/>
      <c r="C36" s="172"/>
      <c r="D36" s="173"/>
      <c r="E36" s="174">
        <v>0</v>
      </c>
      <c r="F36" s="175">
        <v>0</v>
      </c>
      <c r="G36" s="18">
        <f t="shared" ref="G36:G45" si="2">ROUND(F36*E36,2)</f>
        <v>0</v>
      </c>
    </row>
    <row r="37" spans="1:7" x14ac:dyDescent="0.35">
      <c r="A37" s="21" t="s">
        <v>71</v>
      </c>
      <c r="B37" s="172"/>
      <c r="C37" s="172"/>
      <c r="D37" s="173"/>
      <c r="E37" s="174">
        <v>0</v>
      </c>
      <c r="F37" s="175">
        <v>0</v>
      </c>
      <c r="G37" s="18">
        <f t="shared" si="2"/>
        <v>0</v>
      </c>
    </row>
    <row r="38" spans="1:7" x14ac:dyDescent="0.35">
      <c r="A38" s="21" t="s">
        <v>72</v>
      </c>
      <c r="B38" s="178"/>
      <c r="C38" s="172"/>
      <c r="D38" s="173"/>
      <c r="E38" s="174">
        <v>0</v>
      </c>
      <c r="F38" s="175">
        <v>0</v>
      </c>
      <c r="G38" s="18">
        <f t="shared" si="2"/>
        <v>0</v>
      </c>
    </row>
    <row r="39" spans="1:7" x14ac:dyDescent="0.35">
      <c r="A39" s="21" t="s">
        <v>73</v>
      </c>
      <c r="B39" s="178"/>
      <c r="C39" s="178"/>
      <c r="D39" s="173"/>
      <c r="E39" s="174">
        <v>0</v>
      </c>
      <c r="F39" s="175">
        <v>0</v>
      </c>
      <c r="G39" s="18">
        <f t="shared" si="2"/>
        <v>0</v>
      </c>
    </row>
    <row r="40" spans="1:7" x14ac:dyDescent="0.35">
      <c r="A40" s="21" t="s">
        <v>74</v>
      </c>
      <c r="B40" s="178"/>
      <c r="C40" s="178"/>
      <c r="D40" s="173"/>
      <c r="E40" s="174">
        <v>0</v>
      </c>
      <c r="F40" s="175">
        <v>0</v>
      </c>
      <c r="G40" s="18">
        <f t="shared" si="2"/>
        <v>0</v>
      </c>
    </row>
    <row r="41" spans="1:7" x14ac:dyDescent="0.35">
      <c r="A41" s="21" t="s">
        <v>75</v>
      </c>
      <c r="B41" s="178"/>
      <c r="C41" s="178"/>
      <c r="D41" s="173"/>
      <c r="E41" s="174">
        <v>0</v>
      </c>
      <c r="F41" s="175">
        <v>0</v>
      </c>
      <c r="G41" s="18">
        <f t="shared" si="2"/>
        <v>0</v>
      </c>
    </row>
    <row r="42" spans="1:7" x14ac:dyDescent="0.35">
      <c r="A42" s="21" t="s">
        <v>76</v>
      </c>
      <c r="B42" s="178"/>
      <c r="C42" s="178"/>
      <c r="D42" s="173"/>
      <c r="E42" s="174">
        <v>0</v>
      </c>
      <c r="F42" s="175">
        <v>0</v>
      </c>
      <c r="G42" s="18">
        <f t="shared" si="2"/>
        <v>0</v>
      </c>
    </row>
    <row r="43" spans="1:7" x14ac:dyDescent="0.35">
      <c r="A43" s="21" t="s">
        <v>77</v>
      </c>
      <c r="B43" s="178"/>
      <c r="C43" s="178"/>
      <c r="D43" s="173"/>
      <c r="E43" s="174">
        <v>0</v>
      </c>
      <c r="F43" s="175">
        <v>0</v>
      </c>
      <c r="G43" s="18">
        <f t="shared" si="2"/>
        <v>0</v>
      </c>
    </row>
    <row r="44" spans="1:7" x14ac:dyDescent="0.35">
      <c r="A44" s="21" t="s">
        <v>78</v>
      </c>
      <c r="B44" s="178"/>
      <c r="C44" s="178"/>
      <c r="D44" s="173"/>
      <c r="E44" s="174">
        <v>0</v>
      </c>
      <c r="F44" s="175">
        <v>0</v>
      </c>
      <c r="G44" s="18">
        <f t="shared" si="2"/>
        <v>0</v>
      </c>
    </row>
    <row r="45" spans="1:7" x14ac:dyDescent="0.35">
      <c r="A45" s="21">
        <v>10</v>
      </c>
      <c r="B45" s="178"/>
      <c r="C45" s="178"/>
      <c r="D45" s="173"/>
      <c r="E45" s="174">
        <v>0</v>
      </c>
      <c r="F45" s="175">
        <v>0</v>
      </c>
      <c r="G45" s="18">
        <f t="shared" si="2"/>
        <v>0</v>
      </c>
    </row>
    <row r="46" spans="1:7" ht="13.15" x14ac:dyDescent="0.4">
      <c r="A46" s="270" t="s">
        <v>278</v>
      </c>
      <c r="B46" s="270"/>
      <c r="C46" s="270"/>
      <c r="D46" s="270"/>
      <c r="E46" s="270"/>
      <c r="F46" s="270"/>
      <c r="G46" s="121">
        <f>SUM(G36:G45)</f>
        <v>0</v>
      </c>
    </row>
    <row r="50" spans="1:7" ht="20.25" x14ac:dyDescent="0.55000000000000004">
      <c r="A50" s="261" t="str">
        <f>'Estimated Budget - Summary'!F12</f>
        <v>Partner 3</v>
      </c>
      <c r="B50" s="262"/>
      <c r="C50" s="263"/>
      <c r="D50" s="82"/>
      <c r="E50" s="82"/>
      <c r="F50" s="82"/>
      <c r="G50" s="120"/>
    </row>
    <row r="51" spans="1:7" ht="38.25" x14ac:dyDescent="0.35">
      <c r="A51" s="17" t="s">
        <v>62</v>
      </c>
      <c r="B51" s="17" t="s">
        <v>273</v>
      </c>
      <c r="C51" s="17" t="s">
        <v>274</v>
      </c>
      <c r="D51" s="17" t="s">
        <v>265</v>
      </c>
      <c r="E51" s="17" t="s">
        <v>275</v>
      </c>
      <c r="F51" s="17" t="s">
        <v>276</v>
      </c>
      <c r="G51" s="17" t="s">
        <v>277</v>
      </c>
    </row>
    <row r="52" spans="1:7" x14ac:dyDescent="0.35">
      <c r="A52" s="21" t="s">
        <v>69</v>
      </c>
      <c r="B52" s="172"/>
      <c r="C52" s="172"/>
      <c r="D52" s="173"/>
      <c r="E52" s="174">
        <v>0</v>
      </c>
      <c r="F52" s="175">
        <v>0</v>
      </c>
      <c r="G52" s="18">
        <f t="shared" ref="G52:G61" si="3">ROUND(F52*E52,2)</f>
        <v>0</v>
      </c>
    </row>
    <row r="53" spans="1:7" x14ac:dyDescent="0.35">
      <c r="A53" s="21" t="s">
        <v>71</v>
      </c>
      <c r="B53" s="172"/>
      <c r="C53" s="172"/>
      <c r="D53" s="173"/>
      <c r="E53" s="174">
        <v>0</v>
      </c>
      <c r="F53" s="175">
        <v>0</v>
      </c>
      <c r="G53" s="18">
        <f t="shared" si="3"/>
        <v>0</v>
      </c>
    </row>
    <row r="54" spans="1:7" x14ac:dyDescent="0.35">
      <c r="A54" s="21" t="s">
        <v>72</v>
      </c>
      <c r="B54" s="178"/>
      <c r="C54" s="172"/>
      <c r="D54" s="173"/>
      <c r="E54" s="174">
        <v>0</v>
      </c>
      <c r="F54" s="175">
        <v>0</v>
      </c>
      <c r="G54" s="18">
        <f t="shared" si="3"/>
        <v>0</v>
      </c>
    </row>
    <row r="55" spans="1:7" x14ac:dyDescent="0.35">
      <c r="A55" s="21" t="s">
        <v>73</v>
      </c>
      <c r="B55" s="178"/>
      <c r="C55" s="178"/>
      <c r="D55" s="173"/>
      <c r="E55" s="174">
        <v>0</v>
      </c>
      <c r="F55" s="175">
        <v>0</v>
      </c>
      <c r="G55" s="18">
        <f t="shared" si="3"/>
        <v>0</v>
      </c>
    </row>
    <row r="56" spans="1:7" x14ac:dyDescent="0.35">
      <c r="A56" s="21" t="s">
        <v>74</v>
      </c>
      <c r="B56" s="178"/>
      <c r="C56" s="178"/>
      <c r="D56" s="173"/>
      <c r="E56" s="174">
        <v>0</v>
      </c>
      <c r="F56" s="175">
        <v>0</v>
      </c>
      <c r="G56" s="18">
        <f t="shared" si="3"/>
        <v>0</v>
      </c>
    </row>
    <row r="57" spans="1:7" x14ac:dyDescent="0.35">
      <c r="A57" s="21" t="s">
        <v>75</v>
      </c>
      <c r="B57" s="178"/>
      <c r="C57" s="178"/>
      <c r="D57" s="173"/>
      <c r="E57" s="174">
        <v>0</v>
      </c>
      <c r="F57" s="175">
        <v>0</v>
      </c>
      <c r="G57" s="18">
        <f t="shared" si="3"/>
        <v>0</v>
      </c>
    </row>
    <row r="58" spans="1:7" x14ac:dyDescent="0.35">
      <c r="A58" s="21" t="s">
        <v>76</v>
      </c>
      <c r="B58" s="178"/>
      <c r="C58" s="178"/>
      <c r="D58" s="173"/>
      <c r="E58" s="174">
        <v>0</v>
      </c>
      <c r="F58" s="175">
        <v>0</v>
      </c>
      <c r="G58" s="18">
        <f t="shared" si="3"/>
        <v>0</v>
      </c>
    </row>
    <row r="59" spans="1:7" x14ac:dyDescent="0.35">
      <c r="A59" s="21" t="s">
        <v>77</v>
      </c>
      <c r="B59" s="178"/>
      <c r="C59" s="178"/>
      <c r="D59" s="173"/>
      <c r="E59" s="174">
        <v>0</v>
      </c>
      <c r="F59" s="175">
        <v>0</v>
      </c>
      <c r="G59" s="18">
        <f t="shared" si="3"/>
        <v>0</v>
      </c>
    </row>
    <row r="60" spans="1:7" x14ac:dyDescent="0.35">
      <c r="A60" s="21" t="s">
        <v>78</v>
      </c>
      <c r="B60" s="178"/>
      <c r="C60" s="178"/>
      <c r="D60" s="173"/>
      <c r="E60" s="174">
        <v>0</v>
      </c>
      <c r="F60" s="175">
        <v>0</v>
      </c>
      <c r="G60" s="18">
        <f t="shared" si="3"/>
        <v>0</v>
      </c>
    </row>
    <row r="61" spans="1:7" x14ac:dyDescent="0.35">
      <c r="A61" s="21">
        <v>10</v>
      </c>
      <c r="B61" s="178"/>
      <c r="C61" s="178"/>
      <c r="D61" s="173"/>
      <c r="E61" s="174">
        <v>0</v>
      </c>
      <c r="F61" s="175">
        <v>0</v>
      </c>
      <c r="G61" s="18">
        <f t="shared" si="3"/>
        <v>0</v>
      </c>
    </row>
    <row r="62" spans="1:7" ht="13.15" x14ac:dyDescent="0.4">
      <c r="A62" s="270" t="s">
        <v>278</v>
      </c>
      <c r="B62" s="270"/>
      <c r="C62" s="270"/>
      <c r="D62" s="270"/>
      <c r="E62" s="270"/>
      <c r="F62" s="270"/>
      <c r="G62" s="121">
        <f>SUM(G52:G61)</f>
        <v>0</v>
      </c>
    </row>
    <row r="66" spans="1:7" ht="20.25" x14ac:dyDescent="0.55000000000000004">
      <c r="A66" s="261" t="str">
        <f>'Estimated Budget - Summary'!G12</f>
        <v>Partner 4</v>
      </c>
      <c r="B66" s="262"/>
      <c r="C66" s="263"/>
      <c r="D66" s="82"/>
      <c r="E66" s="82"/>
      <c r="F66" s="82"/>
      <c r="G66" s="120"/>
    </row>
    <row r="67" spans="1:7" ht="38.25" x14ac:dyDescent="0.35">
      <c r="A67" s="17" t="s">
        <v>62</v>
      </c>
      <c r="B67" s="17" t="s">
        <v>273</v>
      </c>
      <c r="C67" s="17" t="s">
        <v>274</v>
      </c>
      <c r="D67" s="17" t="s">
        <v>265</v>
      </c>
      <c r="E67" s="17" t="s">
        <v>275</v>
      </c>
      <c r="F67" s="17" t="s">
        <v>276</v>
      </c>
      <c r="G67" s="17" t="s">
        <v>277</v>
      </c>
    </row>
    <row r="68" spans="1:7" x14ac:dyDescent="0.35">
      <c r="A68" s="21" t="s">
        <v>69</v>
      </c>
      <c r="B68" s="172"/>
      <c r="C68" s="172"/>
      <c r="D68" s="173"/>
      <c r="E68" s="174">
        <v>0</v>
      </c>
      <c r="F68" s="175">
        <v>0</v>
      </c>
      <c r="G68" s="18">
        <f t="shared" ref="G68:G77" si="4">ROUND(F68*E68,2)</f>
        <v>0</v>
      </c>
    </row>
    <row r="69" spans="1:7" x14ac:dyDescent="0.35">
      <c r="A69" s="21" t="s">
        <v>71</v>
      </c>
      <c r="B69" s="172"/>
      <c r="C69" s="172"/>
      <c r="D69" s="173"/>
      <c r="E69" s="174">
        <v>0</v>
      </c>
      <c r="F69" s="175">
        <v>0</v>
      </c>
      <c r="G69" s="18">
        <f t="shared" si="4"/>
        <v>0</v>
      </c>
    </row>
    <row r="70" spans="1:7" x14ac:dyDescent="0.35">
      <c r="A70" s="21" t="s">
        <v>72</v>
      </c>
      <c r="B70" s="178"/>
      <c r="C70" s="172"/>
      <c r="D70" s="173"/>
      <c r="E70" s="174">
        <v>0</v>
      </c>
      <c r="F70" s="175">
        <v>0</v>
      </c>
      <c r="G70" s="18">
        <f t="shared" si="4"/>
        <v>0</v>
      </c>
    </row>
    <row r="71" spans="1:7" x14ac:dyDescent="0.35">
      <c r="A71" s="21" t="s">
        <v>73</v>
      </c>
      <c r="B71" s="178"/>
      <c r="C71" s="178"/>
      <c r="D71" s="173"/>
      <c r="E71" s="174">
        <v>0</v>
      </c>
      <c r="F71" s="175">
        <v>0</v>
      </c>
      <c r="G71" s="18">
        <f t="shared" si="4"/>
        <v>0</v>
      </c>
    </row>
    <row r="72" spans="1:7" x14ac:dyDescent="0.35">
      <c r="A72" s="21" t="s">
        <v>74</v>
      </c>
      <c r="B72" s="178"/>
      <c r="C72" s="178"/>
      <c r="D72" s="173"/>
      <c r="E72" s="174">
        <v>0</v>
      </c>
      <c r="F72" s="175">
        <v>0</v>
      </c>
      <c r="G72" s="18">
        <f t="shared" si="4"/>
        <v>0</v>
      </c>
    </row>
    <row r="73" spans="1:7" x14ac:dyDescent="0.35">
      <c r="A73" s="21" t="s">
        <v>75</v>
      </c>
      <c r="B73" s="178"/>
      <c r="C73" s="178"/>
      <c r="D73" s="173"/>
      <c r="E73" s="174">
        <v>0</v>
      </c>
      <c r="F73" s="175">
        <v>0</v>
      </c>
      <c r="G73" s="18">
        <f t="shared" si="4"/>
        <v>0</v>
      </c>
    </row>
    <row r="74" spans="1:7" x14ac:dyDescent="0.35">
      <c r="A74" s="21" t="s">
        <v>76</v>
      </c>
      <c r="B74" s="178"/>
      <c r="C74" s="178"/>
      <c r="D74" s="173"/>
      <c r="E74" s="174">
        <v>0</v>
      </c>
      <c r="F74" s="175">
        <v>0</v>
      </c>
      <c r="G74" s="18">
        <f t="shared" si="4"/>
        <v>0</v>
      </c>
    </row>
    <row r="75" spans="1:7" x14ac:dyDescent="0.35">
      <c r="A75" s="21" t="s">
        <v>77</v>
      </c>
      <c r="B75" s="178"/>
      <c r="C75" s="178"/>
      <c r="D75" s="173"/>
      <c r="E75" s="174">
        <v>0</v>
      </c>
      <c r="F75" s="175">
        <v>0</v>
      </c>
      <c r="G75" s="18">
        <f t="shared" si="4"/>
        <v>0</v>
      </c>
    </row>
    <row r="76" spans="1:7" x14ac:dyDescent="0.35">
      <c r="A76" s="21" t="s">
        <v>78</v>
      </c>
      <c r="B76" s="178"/>
      <c r="C76" s="178"/>
      <c r="D76" s="173"/>
      <c r="E76" s="174">
        <v>0</v>
      </c>
      <c r="F76" s="175">
        <v>0</v>
      </c>
      <c r="G76" s="18">
        <f t="shared" si="4"/>
        <v>0</v>
      </c>
    </row>
    <row r="77" spans="1:7" x14ac:dyDescent="0.35">
      <c r="A77" s="21">
        <v>10</v>
      </c>
      <c r="B77" s="178"/>
      <c r="C77" s="178"/>
      <c r="D77" s="173"/>
      <c r="E77" s="174">
        <v>0</v>
      </c>
      <c r="F77" s="175">
        <v>0</v>
      </c>
      <c r="G77" s="18">
        <f t="shared" si="4"/>
        <v>0</v>
      </c>
    </row>
    <row r="78" spans="1:7" ht="13.15" x14ac:dyDescent="0.4">
      <c r="A78" s="270" t="s">
        <v>278</v>
      </c>
      <c r="B78" s="270"/>
      <c r="C78" s="270"/>
      <c r="D78" s="270"/>
      <c r="E78" s="270"/>
      <c r="F78" s="270"/>
      <c r="G78" s="121">
        <f>SUM(G68:G77)</f>
        <v>0</v>
      </c>
    </row>
    <row r="82" spans="1:7" ht="20.25" x14ac:dyDescent="0.55000000000000004">
      <c r="A82" s="261" t="str">
        <f>'Estimated Budget - Summary'!H12</f>
        <v>Partner 5</v>
      </c>
      <c r="B82" s="262"/>
      <c r="C82" s="263"/>
      <c r="D82" s="82"/>
      <c r="E82" s="82"/>
      <c r="F82" s="82"/>
      <c r="G82" s="120"/>
    </row>
    <row r="83" spans="1:7" ht="38.25" x14ac:dyDescent="0.35">
      <c r="A83" s="17" t="s">
        <v>62</v>
      </c>
      <c r="B83" s="17" t="s">
        <v>273</v>
      </c>
      <c r="C83" s="17" t="s">
        <v>274</v>
      </c>
      <c r="D83" s="17" t="s">
        <v>265</v>
      </c>
      <c r="E83" s="17" t="s">
        <v>275</v>
      </c>
      <c r="F83" s="17" t="s">
        <v>276</v>
      </c>
      <c r="G83" s="17" t="s">
        <v>277</v>
      </c>
    </row>
    <row r="84" spans="1:7" x14ac:dyDescent="0.35">
      <c r="A84" s="21" t="s">
        <v>69</v>
      </c>
      <c r="B84" s="172"/>
      <c r="C84" s="172"/>
      <c r="D84" s="173"/>
      <c r="E84" s="174">
        <v>0</v>
      </c>
      <c r="F84" s="175">
        <v>0</v>
      </c>
      <c r="G84" s="18">
        <f t="shared" ref="G84:G93" si="5">ROUND(F84*E84,2)</f>
        <v>0</v>
      </c>
    </row>
    <row r="85" spans="1:7" x14ac:dyDescent="0.35">
      <c r="A85" s="21" t="s">
        <v>71</v>
      </c>
      <c r="B85" s="172"/>
      <c r="C85" s="172"/>
      <c r="D85" s="173"/>
      <c r="E85" s="174">
        <v>0</v>
      </c>
      <c r="F85" s="175">
        <v>0</v>
      </c>
      <c r="G85" s="18">
        <f t="shared" si="5"/>
        <v>0</v>
      </c>
    </row>
    <row r="86" spans="1:7" x14ac:dyDescent="0.35">
      <c r="A86" s="21" t="s">
        <v>72</v>
      </c>
      <c r="B86" s="178"/>
      <c r="C86" s="172"/>
      <c r="D86" s="173"/>
      <c r="E86" s="174">
        <v>0</v>
      </c>
      <c r="F86" s="175">
        <v>0</v>
      </c>
      <c r="G86" s="18">
        <f t="shared" si="5"/>
        <v>0</v>
      </c>
    </row>
    <row r="87" spans="1:7" x14ac:dyDescent="0.35">
      <c r="A87" s="21" t="s">
        <v>73</v>
      </c>
      <c r="B87" s="178"/>
      <c r="C87" s="178"/>
      <c r="D87" s="173"/>
      <c r="E87" s="174">
        <v>0</v>
      </c>
      <c r="F87" s="175">
        <v>0</v>
      </c>
      <c r="G87" s="18">
        <f t="shared" si="5"/>
        <v>0</v>
      </c>
    </row>
    <row r="88" spans="1:7" x14ac:dyDescent="0.35">
      <c r="A88" s="21" t="s">
        <v>74</v>
      </c>
      <c r="B88" s="178"/>
      <c r="C88" s="178"/>
      <c r="D88" s="173"/>
      <c r="E88" s="174">
        <v>0</v>
      </c>
      <c r="F88" s="175">
        <v>0</v>
      </c>
      <c r="G88" s="18">
        <f t="shared" si="5"/>
        <v>0</v>
      </c>
    </row>
    <row r="89" spans="1:7" x14ac:dyDescent="0.35">
      <c r="A89" s="21" t="s">
        <v>75</v>
      </c>
      <c r="B89" s="178"/>
      <c r="C89" s="178"/>
      <c r="D89" s="173"/>
      <c r="E89" s="174">
        <v>0</v>
      </c>
      <c r="F89" s="175">
        <v>0</v>
      </c>
      <c r="G89" s="18">
        <f t="shared" si="5"/>
        <v>0</v>
      </c>
    </row>
    <row r="90" spans="1:7" x14ac:dyDescent="0.35">
      <c r="A90" s="21" t="s">
        <v>76</v>
      </c>
      <c r="B90" s="178"/>
      <c r="C90" s="178"/>
      <c r="D90" s="173"/>
      <c r="E90" s="174">
        <v>0</v>
      </c>
      <c r="F90" s="175">
        <v>0</v>
      </c>
      <c r="G90" s="18">
        <f t="shared" si="5"/>
        <v>0</v>
      </c>
    </row>
    <row r="91" spans="1:7" x14ac:dyDescent="0.35">
      <c r="A91" s="21" t="s">
        <v>77</v>
      </c>
      <c r="B91" s="178"/>
      <c r="C91" s="178"/>
      <c r="D91" s="173"/>
      <c r="E91" s="174">
        <v>0</v>
      </c>
      <c r="F91" s="175">
        <v>0</v>
      </c>
      <c r="G91" s="18">
        <f t="shared" si="5"/>
        <v>0</v>
      </c>
    </row>
    <row r="92" spans="1:7" x14ac:dyDescent="0.35">
      <c r="A92" s="21" t="s">
        <v>78</v>
      </c>
      <c r="B92" s="178"/>
      <c r="C92" s="178"/>
      <c r="D92" s="173"/>
      <c r="E92" s="174">
        <v>0</v>
      </c>
      <c r="F92" s="175">
        <v>0</v>
      </c>
      <c r="G92" s="18">
        <f t="shared" si="5"/>
        <v>0</v>
      </c>
    </row>
    <row r="93" spans="1:7" x14ac:dyDescent="0.35">
      <c r="A93" s="21">
        <v>10</v>
      </c>
      <c r="B93" s="178"/>
      <c r="C93" s="178"/>
      <c r="D93" s="173"/>
      <c r="E93" s="174">
        <v>0</v>
      </c>
      <c r="F93" s="175">
        <v>0</v>
      </c>
      <c r="G93" s="18">
        <f t="shared" si="5"/>
        <v>0</v>
      </c>
    </row>
    <row r="94" spans="1:7" ht="13.15" x14ac:dyDescent="0.4">
      <c r="A94" s="270" t="s">
        <v>278</v>
      </c>
      <c r="B94" s="270"/>
      <c r="C94" s="270"/>
      <c r="D94" s="270"/>
      <c r="E94" s="270"/>
      <c r="F94" s="270"/>
      <c r="G94" s="121">
        <f>SUM(G84:G93)</f>
        <v>0</v>
      </c>
    </row>
    <row r="98" spans="1:7" ht="20.25" x14ac:dyDescent="0.55000000000000004">
      <c r="A98" s="261" t="str">
        <f>'Estimated Budget - Summary'!I12</f>
        <v>Partner 6</v>
      </c>
      <c r="B98" s="262"/>
      <c r="C98" s="263"/>
      <c r="D98" s="82"/>
      <c r="E98" s="82"/>
      <c r="F98" s="82"/>
      <c r="G98" s="120"/>
    </row>
    <row r="99" spans="1:7" ht="38.25" x14ac:dyDescent="0.35">
      <c r="A99" s="17" t="s">
        <v>62</v>
      </c>
      <c r="B99" s="17" t="s">
        <v>273</v>
      </c>
      <c r="C99" s="17" t="s">
        <v>274</v>
      </c>
      <c r="D99" s="17" t="s">
        <v>265</v>
      </c>
      <c r="E99" s="17" t="s">
        <v>275</v>
      </c>
      <c r="F99" s="17" t="s">
        <v>276</v>
      </c>
      <c r="G99" s="17" t="s">
        <v>277</v>
      </c>
    </row>
    <row r="100" spans="1:7" x14ac:dyDescent="0.35">
      <c r="A100" s="21" t="s">
        <v>69</v>
      </c>
      <c r="B100" s="172"/>
      <c r="C100" s="172"/>
      <c r="D100" s="173"/>
      <c r="E100" s="174">
        <v>0</v>
      </c>
      <c r="F100" s="175">
        <v>0</v>
      </c>
      <c r="G100" s="18">
        <f t="shared" ref="G100:G109" si="6">ROUND(F100*E100,2)</f>
        <v>0</v>
      </c>
    </row>
    <row r="101" spans="1:7" x14ac:dyDescent="0.35">
      <c r="A101" s="21" t="s">
        <v>71</v>
      </c>
      <c r="B101" s="172"/>
      <c r="C101" s="172"/>
      <c r="D101" s="173"/>
      <c r="E101" s="174">
        <v>0</v>
      </c>
      <c r="F101" s="175">
        <v>0</v>
      </c>
      <c r="G101" s="18">
        <f t="shared" si="6"/>
        <v>0</v>
      </c>
    </row>
    <row r="102" spans="1:7" x14ac:dyDescent="0.35">
      <c r="A102" s="21" t="s">
        <v>72</v>
      </c>
      <c r="B102" s="178"/>
      <c r="C102" s="172"/>
      <c r="D102" s="173"/>
      <c r="E102" s="174">
        <v>0</v>
      </c>
      <c r="F102" s="175">
        <v>0</v>
      </c>
      <c r="G102" s="18">
        <f t="shared" si="6"/>
        <v>0</v>
      </c>
    </row>
    <row r="103" spans="1:7" x14ac:dyDescent="0.35">
      <c r="A103" s="21" t="s">
        <v>73</v>
      </c>
      <c r="B103" s="178"/>
      <c r="C103" s="178"/>
      <c r="D103" s="173"/>
      <c r="E103" s="174">
        <v>0</v>
      </c>
      <c r="F103" s="175">
        <v>0</v>
      </c>
      <c r="G103" s="18">
        <f t="shared" si="6"/>
        <v>0</v>
      </c>
    </row>
    <row r="104" spans="1:7" x14ac:dyDescent="0.35">
      <c r="A104" s="21" t="s">
        <v>74</v>
      </c>
      <c r="B104" s="178"/>
      <c r="C104" s="178"/>
      <c r="D104" s="173"/>
      <c r="E104" s="174">
        <v>0</v>
      </c>
      <c r="F104" s="175">
        <v>0</v>
      </c>
      <c r="G104" s="18">
        <f t="shared" si="6"/>
        <v>0</v>
      </c>
    </row>
    <row r="105" spans="1:7" x14ac:dyDescent="0.35">
      <c r="A105" s="21" t="s">
        <v>75</v>
      </c>
      <c r="B105" s="178"/>
      <c r="C105" s="178"/>
      <c r="D105" s="173"/>
      <c r="E105" s="174">
        <v>0</v>
      </c>
      <c r="F105" s="175">
        <v>0</v>
      </c>
      <c r="G105" s="18">
        <f t="shared" si="6"/>
        <v>0</v>
      </c>
    </row>
    <row r="106" spans="1:7" x14ac:dyDescent="0.35">
      <c r="A106" s="21" t="s">
        <v>76</v>
      </c>
      <c r="B106" s="178"/>
      <c r="C106" s="178"/>
      <c r="D106" s="173"/>
      <c r="E106" s="174">
        <v>0</v>
      </c>
      <c r="F106" s="175">
        <v>0</v>
      </c>
      <c r="G106" s="18">
        <f t="shared" si="6"/>
        <v>0</v>
      </c>
    </row>
    <row r="107" spans="1:7" x14ac:dyDescent="0.35">
      <c r="A107" s="21" t="s">
        <v>77</v>
      </c>
      <c r="B107" s="178"/>
      <c r="C107" s="178"/>
      <c r="D107" s="173"/>
      <c r="E107" s="174">
        <v>0</v>
      </c>
      <c r="F107" s="175">
        <v>0</v>
      </c>
      <c r="G107" s="18">
        <f t="shared" si="6"/>
        <v>0</v>
      </c>
    </row>
    <row r="108" spans="1:7" x14ac:dyDescent="0.35">
      <c r="A108" s="21" t="s">
        <v>78</v>
      </c>
      <c r="B108" s="178"/>
      <c r="C108" s="178"/>
      <c r="D108" s="173"/>
      <c r="E108" s="174">
        <v>0</v>
      </c>
      <c r="F108" s="175">
        <v>0</v>
      </c>
      <c r="G108" s="18">
        <f t="shared" si="6"/>
        <v>0</v>
      </c>
    </row>
    <row r="109" spans="1:7" x14ac:dyDescent="0.35">
      <c r="A109" s="21">
        <v>10</v>
      </c>
      <c r="B109" s="178"/>
      <c r="C109" s="178"/>
      <c r="D109" s="173"/>
      <c r="E109" s="174">
        <v>0</v>
      </c>
      <c r="F109" s="175">
        <v>0</v>
      </c>
      <c r="G109" s="18">
        <f t="shared" si="6"/>
        <v>0</v>
      </c>
    </row>
    <row r="110" spans="1:7" ht="13.15" x14ac:dyDescent="0.4">
      <c r="A110" s="270" t="s">
        <v>278</v>
      </c>
      <c r="B110" s="270"/>
      <c r="C110" s="270"/>
      <c r="D110" s="270"/>
      <c r="E110" s="270"/>
      <c r="F110" s="270"/>
      <c r="G110" s="121">
        <f>SUM(G100:G109)</f>
        <v>0</v>
      </c>
    </row>
    <row r="114" spans="1:7" ht="20.25" x14ac:dyDescent="0.55000000000000004">
      <c r="A114" s="261" t="str">
        <f>'Estimated Budget - Summary'!J12</f>
        <v>Partner 7</v>
      </c>
      <c r="B114" s="262"/>
      <c r="C114" s="263"/>
      <c r="D114" s="82"/>
      <c r="E114" s="82"/>
      <c r="F114" s="82"/>
      <c r="G114" s="120"/>
    </row>
    <row r="115" spans="1:7" ht="38.25" x14ac:dyDescent="0.35">
      <c r="A115" s="17" t="s">
        <v>62</v>
      </c>
      <c r="B115" s="17" t="s">
        <v>273</v>
      </c>
      <c r="C115" s="17" t="s">
        <v>274</v>
      </c>
      <c r="D115" s="17" t="s">
        <v>265</v>
      </c>
      <c r="E115" s="17" t="s">
        <v>275</v>
      </c>
      <c r="F115" s="17" t="s">
        <v>276</v>
      </c>
      <c r="G115" s="17" t="s">
        <v>277</v>
      </c>
    </row>
    <row r="116" spans="1:7" x14ac:dyDescent="0.35">
      <c r="A116" s="21" t="s">
        <v>69</v>
      </c>
      <c r="B116" s="172"/>
      <c r="C116" s="172"/>
      <c r="D116" s="173"/>
      <c r="E116" s="174">
        <v>0</v>
      </c>
      <c r="F116" s="175">
        <v>0</v>
      </c>
      <c r="G116" s="18">
        <f t="shared" ref="G116:G125" si="7">ROUND(F116*E116,2)</f>
        <v>0</v>
      </c>
    </row>
    <row r="117" spans="1:7" x14ac:dyDescent="0.35">
      <c r="A117" s="21" t="s">
        <v>71</v>
      </c>
      <c r="B117" s="172"/>
      <c r="C117" s="172"/>
      <c r="D117" s="173"/>
      <c r="E117" s="174">
        <v>0</v>
      </c>
      <c r="F117" s="175">
        <v>0</v>
      </c>
      <c r="G117" s="18">
        <f t="shared" si="7"/>
        <v>0</v>
      </c>
    </row>
    <row r="118" spans="1:7" x14ac:dyDescent="0.35">
      <c r="A118" s="21" t="s">
        <v>72</v>
      </c>
      <c r="B118" s="178"/>
      <c r="C118" s="172"/>
      <c r="D118" s="173"/>
      <c r="E118" s="174">
        <v>0</v>
      </c>
      <c r="F118" s="175">
        <v>0</v>
      </c>
      <c r="G118" s="18">
        <f t="shared" si="7"/>
        <v>0</v>
      </c>
    </row>
    <row r="119" spans="1:7" x14ac:dyDescent="0.35">
      <c r="A119" s="21" t="s">
        <v>73</v>
      </c>
      <c r="B119" s="178"/>
      <c r="C119" s="178"/>
      <c r="D119" s="173"/>
      <c r="E119" s="174">
        <v>0</v>
      </c>
      <c r="F119" s="175">
        <v>0</v>
      </c>
      <c r="G119" s="18">
        <f t="shared" si="7"/>
        <v>0</v>
      </c>
    </row>
    <row r="120" spans="1:7" x14ac:dyDescent="0.35">
      <c r="A120" s="21" t="s">
        <v>74</v>
      </c>
      <c r="B120" s="178"/>
      <c r="C120" s="178"/>
      <c r="D120" s="173"/>
      <c r="E120" s="174">
        <v>0</v>
      </c>
      <c r="F120" s="175">
        <v>0</v>
      </c>
      <c r="G120" s="18">
        <f t="shared" si="7"/>
        <v>0</v>
      </c>
    </row>
    <row r="121" spans="1:7" x14ac:dyDescent="0.35">
      <c r="A121" s="21" t="s">
        <v>75</v>
      </c>
      <c r="B121" s="178"/>
      <c r="C121" s="178"/>
      <c r="D121" s="173"/>
      <c r="E121" s="174">
        <v>0</v>
      </c>
      <c r="F121" s="175">
        <v>0</v>
      </c>
      <c r="G121" s="18">
        <f t="shared" si="7"/>
        <v>0</v>
      </c>
    </row>
    <row r="122" spans="1:7" x14ac:dyDescent="0.35">
      <c r="A122" s="21" t="s">
        <v>76</v>
      </c>
      <c r="B122" s="178"/>
      <c r="C122" s="178"/>
      <c r="D122" s="173"/>
      <c r="E122" s="174">
        <v>0</v>
      </c>
      <c r="F122" s="175">
        <v>0</v>
      </c>
      <c r="G122" s="18">
        <f t="shared" si="7"/>
        <v>0</v>
      </c>
    </row>
    <row r="123" spans="1:7" x14ac:dyDescent="0.35">
      <c r="A123" s="21" t="s">
        <v>77</v>
      </c>
      <c r="B123" s="178"/>
      <c r="C123" s="178"/>
      <c r="D123" s="173"/>
      <c r="E123" s="174">
        <v>0</v>
      </c>
      <c r="F123" s="175">
        <v>0</v>
      </c>
      <c r="G123" s="18">
        <f t="shared" si="7"/>
        <v>0</v>
      </c>
    </row>
    <row r="124" spans="1:7" x14ac:dyDescent="0.35">
      <c r="A124" s="21" t="s">
        <v>78</v>
      </c>
      <c r="B124" s="178"/>
      <c r="C124" s="178"/>
      <c r="D124" s="173"/>
      <c r="E124" s="174">
        <v>0</v>
      </c>
      <c r="F124" s="175">
        <v>0</v>
      </c>
      <c r="G124" s="18">
        <f t="shared" si="7"/>
        <v>0</v>
      </c>
    </row>
    <row r="125" spans="1:7" x14ac:dyDescent="0.35">
      <c r="A125" s="21">
        <v>10</v>
      </c>
      <c r="B125" s="178"/>
      <c r="C125" s="178"/>
      <c r="D125" s="173"/>
      <c r="E125" s="174">
        <v>0</v>
      </c>
      <c r="F125" s="175">
        <v>0</v>
      </c>
      <c r="G125" s="18">
        <f t="shared" si="7"/>
        <v>0</v>
      </c>
    </row>
    <row r="126" spans="1:7" ht="13.15" x14ac:dyDescent="0.4">
      <c r="A126" s="270" t="s">
        <v>278</v>
      </c>
      <c r="B126" s="270"/>
      <c r="C126" s="270"/>
      <c r="D126" s="270"/>
      <c r="E126" s="270"/>
      <c r="F126" s="270"/>
      <c r="G126" s="121">
        <f>SUM(G116:G125)</f>
        <v>0</v>
      </c>
    </row>
    <row r="130" spans="1:7" ht="20.25" x14ac:dyDescent="0.55000000000000004">
      <c r="A130" s="261" t="str">
        <f>'Estimated Budget - Summary'!K12</f>
        <v>Partner 8</v>
      </c>
      <c r="B130" s="262"/>
      <c r="C130" s="263"/>
      <c r="D130" s="82"/>
      <c r="E130" s="82"/>
      <c r="F130" s="82"/>
      <c r="G130" s="120"/>
    </row>
    <row r="131" spans="1:7" ht="38.25" x14ac:dyDescent="0.35">
      <c r="A131" s="17" t="s">
        <v>62</v>
      </c>
      <c r="B131" s="17" t="s">
        <v>273</v>
      </c>
      <c r="C131" s="17" t="s">
        <v>274</v>
      </c>
      <c r="D131" s="17" t="s">
        <v>265</v>
      </c>
      <c r="E131" s="17" t="s">
        <v>275</v>
      </c>
      <c r="F131" s="17" t="s">
        <v>276</v>
      </c>
      <c r="G131" s="17" t="s">
        <v>277</v>
      </c>
    </row>
    <row r="132" spans="1:7" x14ac:dyDescent="0.35">
      <c r="A132" s="21" t="s">
        <v>69</v>
      </c>
      <c r="B132" s="172"/>
      <c r="C132" s="172"/>
      <c r="D132" s="173"/>
      <c r="E132" s="174">
        <v>0</v>
      </c>
      <c r="F132" s="175">
        <v>0</v>
      </c>
      <c r="G132" s="18">
        <f t="shared" ref="G132:G141" si="8">ROUND(F132*E132,2)</f>
        <v>0</v>
      </c>
    </row>
    <row r="133" spans="1:7" x14ac:dyDescent="0.35">
      <c r="A133" s="21" t="s">
        <v>71</v>
      </c>
      <c r="B133" s="172"/>
      <c r="C133" s="172"/>
      <c r="D133" s="173"/>
      <c r="E133" s="174">
        <v>0</v>
      </c>
      <c r="F133" s="175">
        <v>0</v>
      </c>
      <c r="G133" s="18">
        <f t="shared" si="8"/>
        <v>0</v>
      </c>
    </row>
    <row r="134" spans="1:7" x14ac:dyDescent="0.35">
      <c r="A134" s="21" t="s">
        <v>72</v>
      </c>
      <c r="B134" s="178"/>
      <c r="C134" s="172"/>
      <c r="D134" s="173"/>
      <c r="E134" s="174">
        <v>0</v>
      </c>
      <c r="F134" s="175">
        <v>0</v>
      </c>
      <c r="G134" s="18">
        <f t="shared" si="8"/>
        <v>0</v>
      </c>
    </row>
    <row r="135" spans="1:7" x14ac:dyDescent="0.35">
      <c r="A135" s="21" t="s">
        <v>73</v>
      </c>
      <c r="B135" s="178"/>
      <c r="C135" s="178"/>
      <c r="D135" s="173"/>
      <c r="E135" s="174">
        <v>0</v>
      </c>
      <c r="F135" s="175">
        <v>0</v>
      </c>
      <c r="G135" s="18">
        <f t="shared" si="8"/>
        <v>0</v>
      </c>
    </row>
    <row r="136" spans="1:7" x14ac:dyDescent="0.35">
      <c r="A136" s="21" t="s">
        <v>74</v>
      </c>
      <c r="B136" s="178"/>
      <c r="C136" s="178"/>
      <c r="D136" s="173"/>
      <c r="E136" s="174">
        <v>0</v>
      </c>
      <c r="F136" s="175">
        <v>0</v>
      </c>
      <c r="G136" s="18">
        <f t="shared" si="8"/>
        <v>0</v>
      </c>
    </row>
    <row r="137" spans="1:7" x14ac:dyDescent="0.35">
      <c r="A137" s="21" t="s">
        <v>75</v>
      </c>
      <c r="B137" s="178"/>
      <c r="C137" s="178"/>
      <c r="D137" s="173"/>
      <c r="E137" s="174">
        <v>0</v>
      </c>
      <c r="F137" s="175">
        <v>0</v>
      </c>
      <c r="G137" s="18">
        <f t="shared" si="8"/>
        <v>0</v>
      </c>
    </row>
    <row r="138" spans="1:7" x14ac:dyDescent="0.35">
      <c r="A138" s="21" t="s">
        <v>76</v>
      </c>
      <c r="B138" s="178"/>
      <c r="C138" s="178"/>
      <c r="D138" s="173"/>
      <c r="E138" s="174">
        <v>0</v>
      </c>
      <c r="F138" s="175">
        <v>0</v>
      </c>
      <c r="G138" s="18">
        <f t="shared" si="8"/>
        <v>0</v>
      </c>
    </row>
    <row r="139" spans="1:7" x14ac:dyDescent="0.35">
      <c r="A139" s="21" t="s">
        <v>77</v>
      </c>
      <c r="B139" s="178"/>
      <c r="C139" s="178"/>
      <c r="D139" s="173"/>
      <c r="E139" s="174">
        <v>0</v>
      </c>
      <c r="F139" s="175">
        <v>0</v>
      </c>
      <c r="G139" s="18">
        <f t="shared" si="8"/>
        <v>0</v>
      </c>
    </row>
    <row r="140" spans="1:7" x14ac:dyDescent="0.35">
      <c r="A140" s="21" t="s">
        <v>78</v>
      </c>
      <c r="B140" s="178"/>
      <c r="C140" s="178"/>
      <c r="D140" s="173"/>
      <c r="E140" s="174">
        <v>0</v>
      </c>
      <c r="F140" s="175">
        <v>0</v>
      </c>
      <c r="G140" s="18">
        <f t="shared" si="8"/>
        <v>0</v>
      </c>
    </row>
    <row r="141" spans="1:7" x14ac:dyDescent="0.35">
      <c r="A141" s="21">
        <v>10</v>
      </c>
      <c r="B141" s="178"/>
      <c r="C141" s="178"/>
      <c r="D141" s="173"/>
      <c r="E141" s="174">
        <v>0</v>
      </c>
      <c r="F141" s="175">
        <v>0</v>
      </c>
      <c r="G141" s="18">
        <f t="shared" si="8"/>
        <v>0</v>
      </c>
    </row>
    <row r="142" spans="1:7" ht="13.15" x14ac:dyDescent="0.4">
      <c r="A142" s="270" t="s">
        <v>278</v>
      </c>
      <c r="B142" s="270"/>
      <c r="C142" s="270"/>
      <c r="D142" s="270"/>
      <c r="E142" s="270"/>
      <c r="F142" s="270"/>
      <c r="G142" s="121">
        <f>SUM(G132:G141)</f>
        <v>0</v>
      </c>
    </row>
    <row r="146" spans="1:7" ht="20.25" x14ac:dyDescent="0.55000000000000004">
      <c r="A146" s="261" t="str">
        <f>'Estimated Budget - Summary'!L12</f>
        <v>Partner 9</v>
      </c>
      <c r="B146" s="262"/>
      <c r="C146" s="263"/>
      <c r="D146" s="82"/>
      <c r="E146" s="82"/>
      <c r="F146" s="82"/>
      <c r="G146" s="120"/>
    </row>
    <row r="147" spans="1:7" ht="38.25" x14ac:dyDescent="0.35">
      <c r="A147" s="17" t="s">
        <v>62</v>
      </c>
      <c r="B147" s="17" t="s">
        <v>273</v>
      </c>
      <c r="C147" s="17" t="s">
        <v>274</v>
      </c>
      <c r="D147" s="17" t="s">
        <v>265</v>
      </c>
      <c r="E147" s="17" t="s">
        <v>275</v>
      </c>
      <c r="F147" s="17" t="s">
        <v>276</v>
      </c>
      <c r="G147" s="17" t="s">
        <v>277</v>
      </c>
    </row>
    <row r="148" spans="1:7" x14ac:dyDescent="0.35">
      <c r="A148" s="21" t="s">
        <v>69</v>
      </c>
      <c r="B148" s="172"/>
      <c r="C148" s="172"/>
      <c r="D148" s="173"/>
      <c r="E148" s="174">
        <v>0</v>
      </c>
      <c r="F148" s="175">
        <v>0</v>
      </c>
      <c r="G148" s="18">
        <f t="shared" ref="G148:G157" si="9">ROUND(F148*E148,2)</f>
        <v>0</v>
      </c>
    </row>
    <row r="149" spans="1:7" x14ac:dyDescent="0.35">
      <c r="A149" s="21" t="s">
        <v>71</v>
      </c>
      <c r="B149" s="172"/>
      <c r="C149" s="172"/>
      <c r="D149" s="173"/>
      <c r="E149" s="174">
        <v>0</v>
      </c>
      <c r="F149" s="175">
        <v>0</v>
      </c>
      <c r="G149" s="18">
        <f t="shared" si="9"/>
        <v>0</v>
      </c>
    </row>
    <row r="150" spans="1:7" x14ac:dyDescent="0.35">
      <c r="A150" s="21" t="s">
        <v>72</v>
      </c>
      <c r="B150" s="178"/>
      <c r="C150" s="172"/>
      <c r="D150" s="173"/>
      <c r="E150" s="174">
        <v>0</v>
      </c>
      <c r="F150" s="175">
        <v>0</v>
      </c>
      <c r="G150" s="18">
        <f t="shared" si="9"/>
        <v>0</v>
      </c>
    </row>
    <row r="151" spans="1:7" x14ac:dyDescent="0.35">
      <c r="A151" s="21" t="s">
        <v>73</v>
      </c>
      <c r="B151" s="178"/>
      <c r="C151" s="178"/>
      <c r="D151" s="173"/>
      <c r="E151" s="174">
        <v>0</v>
      </c>
      <c r="F151" s="175">
        <v>0</v>
      </c>
      <c r="G151" s="18">
        <f t="shared" si="9"/>
        <v>0</v>
      </c>
    </row>
    <row r="152" spans="1:7" x14ac:dyDescent="0.35">
      <c r="A152" s="21" t="s">
        <v>74</v>
      </c>
      <c r="B152" s="178"/>
      <c r="C152" s="178"/>
      <c r="D152" s="173"/>
      <c r="E152" s="174">
        <v>0</v>
      </c>
      <c r="F152" s="175">
        <v>0</v>
      </c>
      <c r="G152" s="18">
        <f t="shared" si="9"/>
        <v>0</v>
      </c>
    </row>
    <row r="153" spans="1:7" x14ac:dyDescent="0.35">
      <c r="A153" s="21" t="s">
        <v>75</v>
      </c>
      <c r="B153" s="178"/>
      <c r="C153" s="178"/>
      <c r="D153" s="173"/>
      <c r="E153" s="174">
        <v>0</v>
      </c>
      <c r="F153" s="175">
        <v>0</v>
      </c>
      <c r="G153" s="18">
        <f t="shared" si="9"/>
        <v>0</v>
      </c>
    </row>
    <row r="154" spans="1:7" x14ac:dyDescent="0.35">
      <c r="A154" s="21" t="s">
        <v>76</v>
      </c>
      <c r="B154" s="178"/>
      <c r="C154" s="178"/>
      <c r="D154" s="173"/>
      <c r="E154" s="174">
        <v>0</v>
      </c>
      <c r="F154" s="175">
        <v>0</v>
      </c>
      <c r="G154" s="18">
        <f t="shared" si="9"/>
        <v>0</v>
      </c>
    </row>
    <row r="155" spans="1:7" x14ac:dyDescent="0.35">
      <c r="A155" s="21" t="s">
        <v>77</v>
      </c>
      <c r="B155" s="178"/>
      <c r="C155" s="178"/>
      <c r="D155" s="173"/>
      <c r="E155" s="174">
        <v>0</v>
      </c>
      <c r="F155" s="175">
        <v>0</v>
      </c>
      <c r="G155" s="18">
        <f t="shared" si="9"/>
        <v>0</v>
      </c>
    </row>
    <row r="156" spans="1:7" x14ac:dyDescent="0.35">
      <c r="A156" s="21" t="s">
        <v>78</v>
      </c>
      <c r="B156" s="178"/>
      <c r="C156" s="178"/>
      <c r="D156" s="173"/>
      <c r="E156" s="174">
        <v>0</v>
      </c>
      <c r="F156" s="175">
        <v>0</v>
      </c>
      <c r="G156" s="18">
        <f t="shared" si="9"/>
        <v>0</v>
      </c>
    </row>
    <row r="157" spans="1:7" x14ac:dyDescent="0.35">
      <c r="A157" s="21">
        <v>10</v>
      </c>
      <c r="B157" s="178"/>
      <c r="C157" s="178"/>
      <c r="D157" s="173"/>
      <c r="E157" s="174">
        <v>0</v>
      </c>
      <c r="F157" s="175">
        <v>0</v>
      </c>
      <c r="G157" s="18">
        <f t="shared" si="9"/>
        <v>0</v>
      </c>
    </row>
    <row r="158" spans="1:7" ht="13.15" x14ac:dyDescent="0.4">
      <c r="A158" s="270" t="s">
        <v>278</v>
      </c>
      <c r="B158" s="270"/>
      <c r="C158" s="270"/>
      <c r="D158" s="270"/>
      <c r="E158" s="270"/>
      <c r="F158" s="270"/>
      <c r="G158" s="121">
        <f>SUM(G148:G157)</f>
        <v>0</v>
      </c>
    </row>
  </sheetData>
  <mergeCells count="21">
    <mergeCell ref="A46:F46"/>
    <mergeCell ref="A62:F62"/>
    <mergeCell ref="A34:C34"/>
    <mergeCell ref="A50:C50"/>
    <mergeCell ref="A158:F158"/>
    <mergeCell ref="A126:F126"/>
    <mergeCell ref="A142:F142"/>
    <mergeCell ref="A66:C66"/>
    <mergeCell ref="A114:C114"/>
    <mergeCell ref="A98:C98"/>
    <mergeCell ref="A130:C130"/>
    <mergeCell ref="A146:C146"/>
    <mergeCell ref="A78:F78"/>
    <mergeCell ref="A94:F94"/>
    <mergeCell ref="A110:F110"/>
    <mergeCell ref="A82:C82"/>
    <mergeCell ref="A30:F30"/>
    <mergeCell ref="A14:F14"/>
    <mergeCell ref="A1:G1"/>
    <mergeCell ref="A2:C2"/>
    <mergeCell ref="A18:C18"/>
  </mergeCells>
  <phoneticPr fontId="2" type="noConversion"/>
  <pageMargins left="0.47244094488188981" right="0.51181102362204722" top="0.51181102362204722" bottom="0.98425196850393704" header="0.51181102362204722" footer="0.51181102362204722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108"/>
  <sheetViews>
    <sheetView topLeftCell="A49" workbookViewId="0">
      <selection activeCell="G83" sqref="G83"/>
    </sheetView>
  </sheetViews>
  <sheetFormatPr defaultRowHeight="12.75" x14ac:dyDescent="0.35"/>
  <cols>
    <col min="1" max="1" width="4.265625" customWidth="1"/>
    <col min="2" max="2" width="28.59765625" customWidth="1"/>
    <col min="3" max="3" width="12.86328125" customWidth="1"/>
    <col min="4" max="4" width="16.1328125" customWidth="1"/>
    <col min="5" max="5" width="20.3984375" customWidth="1"/>
    <col min="6" max="6" width="20.265625" customWidth="1"/>
    <col min="7" max="7" width="21" customWidth="1"/>
    <col min="8" max="8" width="13.265625" customWidth="1"/>
    <col min="9" max="9" width="18.73046875" customWidth="1"/>
    <col min="10" max="10" width="15.73046875" customWidth="1"/>
    <col min="11" max="12" width="20.73046875" customWidth="1"/>
  </cols>
  <sheetData>
    <row r="1" spans="1:10" ht="25.5" customHeight="1" x14ac:dyDescent="0.65">
      <c r="A1" s="273" t="s">
        <v>279</v>
      </c>
      <c r="B1" s="274"/>
      <c r="C1" s="274"/>
      <c r="D1" s="274"/>
      <c r="E1" s="274"/>
      <c r="F1" s="274"/>
      <c r="G1" s="274"/>
      <c r="H1" s="85"/>
      <c r="I1" s="85"/>
      <c r="J1" s="2"/>
    </row>
    <row r="2" spans="1:10" ht="20.25" x14ac:dyDescent="0.55000000000000004">
      <c r="A2" s="261" t="str">
        <f>'Estimated Budget - Summary'!C12</f>
        <v>Applicant</v>
      </c>
      <c r="B2" s="262"/>
      <c r="C2" s="262"/>
      <c r="D2" s="262"/>
      <c r="E2" s="262"/>
      <c r="F2" s="262"/>
      <c r="G2" s="275"/>
      <c r="H2" s="84"/>
      <c r="I2" s="83"/>
      <c r="J2" s="83"/>
    </row>
    <row r="3" spans="1:10" ht="25.5" x14ac:dyDescent="0.35">
      <c r="A3" s="17" t="s">
        <v>62</v>
      </c>
      <c r="B3" s="276" t="s">
        <v>281</v>
      </c>
      <c r="C3" s="277"/>
      <c r="D3" s="278"/>
      <c r="E3" s="86" t="s">
        <v>280</v>
      </c>
      <c r="F3" s="17" t="s">
        <v>282</v>
      </c>
      <c r="G3" s="17" t="s">
        <v>283</v>
      </c>
    </row>
    <row r="4" spans="1:10" x14ac:dyDescent="0.35">
      <c r="A4" s="21" t="s">
        <v>69</v>
      </c>
      <c r="B4" s="282"/>
      <c r="C4" s="283"/>
      <c r="D4" s="284"/>
      <c r="E4" s="172"/>
      <c r="F4" s="179">
        <v>0</v>
      </c>
      <c r="G4" s="19">
        <f>F4</f>
        <v>0</v>
      </c>
    </row>
    <row r="5" spans="1:10" x14ac:dyDescent="0.35">
      <c r="A5" s="21" t="s">
        <v>71</v>
      </c>
      <c r="B5" s="282"/>
      <c r="C5" s="283"/>
      <c r="D5" s="284"/>
      <c r="E5" s="172"/>
      <c r="F5" s="179">
        <v>0</v>
      </c>
      <c r="G5" s="19">
        <f t="shared" ref="G5:G8" si="0">F5</f>
        <v>0</v>
      </c>
    </row>
    <row r="6" spans="1:10" x14ac:dyDescent="0.35">
      <c r="A6" s="21" t="s">
        <v>72</v>
      </c>
      <c r="B6" s="282"/>
      <c r="C6" s="283"/>
      <c r="D6" s="284"/>
      <c r="E6" s="178"/>
      <c r="F6" s="179">
        <v>0</v>
      </c>
      <c r="G6" s="19">
        <f t="shared" si="0"/>
        <v>0</v>
      </c>
    </row>
    <row r="7" spans="1:10" x14ac:dyDescent="0.35">
      <c r="A7" s="21" t="s">
        <v>73</v>
      </c>
      <c r="B7" s="282"/>
      <c r="C7" s="283"/>
      <c r="D7" s="284"/>
      <c r="E7" s="178"/>
      <c r="F7" s="179">
        <v>0</v>
      </c>
      <c r="G7" s="19">
        <f t="shared" si="0"/>
        <v>0</v>
      </c>
    </row>
    <row r="8" spans="1:10" x14ac:dyDescent="0.35">
      <c r="A8" s="21" t="s">
        <v>74</v>
      </c>
      <c r="B8" s="279"/>
      <c r="C8" s="280"/>
      <c r="D8" s="281"/>
      <c r="E8" s="178"/>
      <c r="F8" s="179">
        <v>0</v>
      </c>
      <c r="G8" s="19">
        <f t="shared" si="0"/>
        <v>0</v>
      </c>
    </row>
    <row r="9" spans="1:10" ht="13.15" x14ac:dyDescent="0.4">
      <c r="A9" s="271" t="s">
        <v>278</v>
      </c>
      <c r="B9" s="271"/>
      <c r="C9" s="271"/>
      <c r="D9" s="271"/>
      <c r="E9" s="271"/>
      <c r="F9" s="272"/>
      <c r="G9" s="32">
        <f>SUM(G4:G8)</f>
        <v>0</v>
      </c>
    </row>
    <row r="10" spans="1:10" x14ac:dyDescent="0.35">
      <c r="H10" s="20"/>
    </row>
    <row r="11" spans="1:10" x14ac:dyDescent="0.35">
      <c r="H11" s="20"/>
    </row>
    <row r="13" spans="1:10" ht="20.25" x14ac:dyDescent="0.55000000000000004">
      <c r="A13" s="261" t="str">
        <f>'Estimated Budget - Summary'!D12</f>
        <v>Partner 1</v>
      </c>
      <c r="B13" s="262"/>
      <c r="C13" s="262"/>
      <c r="D13" s="262"/>
      <c r="E13" s="262"/>
      <c r="F13" s="262"/>
      <c r="G13" s="275"/>
      <c r="H13" s="84"/>
      <c r="I13" s="83"/>
      <c r="J13" s="83"/>
    </row>
    <row r="14" spans="1:10" ht="25.5" x14ac:dyDescent="0.35">
      <c r="A14" s="17" t="s">
        <v>62</v>
      </c>
      <c r="B14" s="276" t="s">
        <v>281</v>
      </c>
      <c r="C14" s="277"/>
      <c r="D14" s="278"/>
      <c r="E14" s="86" t="s">
        <v>280</v>
      </c>
      <c r="F14" s="17" t="s">
        <v>282</v>
      </c>
      <c r="G14" s="17" t="s">
        <v>283</v>
      </c>
    </row>
    <row r="15" spans="1:10" x14ac:dyDescent="0.35">
      <c r="A15" s="21" t="s">
        <v>69</v>
      </c>
      <c r="B15" s="282"/>
      <c r="C15" s="283"/>
      <c r="D15" s="284"/>
      <c r="E15" s="172"/>
      <c r="F15" s="179">
        <v>0</v>
      </c>
      <c r="G15" s="19">
        <f>F15</f>
        <v>0</v>
      </c>
    </row>
    <row r="16" spans="1:10" x14ac:dyDescent="0.35">
      <c r="A16" s="21" t="s">
        <v>71</v>
      </c>
      <c r="B16" s="282"/>
      <c r="C16" s="283"/>
      <c r="D16" s="284"/>
      <c r="E16" s="172"/>
      <c r="F16" s="179">
        <v>0</v>
      </c>
      <c r="G16" s="19">
        <f t="shared" ref="G16:G19" si="1">F16</f>
        <v>0</v>
      </c>
    </row>
    <row r="17" spans="1:10" x14ac:dyDescent="0.35">
      <c r="A17" s="21" t="s">
        <v>72</v>
      </c>
      <c r="B17" s="282"/>
      <c r="C17" s="283"/>
      <c r="D17" s="284"/>
      <c r="E17" s="178"/>
      <c r="F17" s="179">
        <v>0</v>
      </c>
      <c r="G17" s="19">
        <f t="shared" si="1"/>
        <v>0</v>
      </c>
    </row>
    <row r="18" spans="1:10" x14ac:dyDescent="0.35">
      <c r="A18" s="21" t="s">
        <v>73</v>
      </c>
      <c r="B18" s="282"/>
      <c r="C18" s="283"/>
      <c r="D18" s="284"/>
      <c r="E18" s="178"/>
      <c r="F18" s="179">
        <v>0</v>
      </c>
      <c r="G18" s="19">
        <f t="shared" si="1"/>
        <v>0</v>
      </c>
    </row>
    <row r="19" spans="1:10" x14ac:dyDescent="0.35">
      <c r="A19" s="21" t="s">
        <v>74</v>
      </c>
      <c r="B19" s="279"/>
      <c r="C19" s="280"/>
      <c r="D19" s="281"/>
      <c r="E19" s="178"/>
      <c r="F19" s="179">
        <v>0</v>
      </c>
      <c r="G19" s="19">
        <f t="shared" si="1"/>
        <v>0</v>
      </c>
    </row>
    <row r="20" spans="1:10" ht="13.15" x14ac:dyDescent="0.4">
      <c r="A20" s="271" t="s">
        <v>278</v>
      </c>
      <c r="B20" s="271"/>
      <c r="C20" s="271"/>
      <c r="D20" s="271"/>
      <c r="E20" s="271"/>
      <c r="F20" s="272"/>
      <c r="G20" s="32">
        <f>SUM(G15:G19)</f>
        <v>0</v>
      </c>
    </row>
    <row r="22" spans="1:10" ht="16.5" customHeight="1" x14ac:dyDescent="0.35"/>
    <row r="24" spans="1:10" ht="20.25" x14ac:dyDescent="0.55000000000000004">
      <c r="A24" s="231" t="s">
        <v>9</v>
      </c>
      <c r="B24" s="262"/>
      <c r="C24" s="262"/>
      <c r="D24" s="262"/>
      <c r="E24" s="262"/>
      <c r="F24" s="262"/>
      <c r="G24" s="275"/>
      <c r="H24" s="84"/>
      <c r="I24" s="83"/>
      <c r="J24" s="83"/>
    </row>
    <row r="25" spans="1:10" ht="25.5" x14ac:dyDescent="0.35">
      <c r="A25" s="17" t="s">
        <v>62</v>
      </c>
      <c r="B25" s="276" t="s">
        <v>281</v>
      </c>
      <c r="C25" s="277"/>
      <c r="D25" s="278"/>
      <c r="E25" s="86" t="s">
        <v>280</v>
      </c>
      <c r="F25" s="17" t="s">
        <v>282</v>
      </c>
      <c r="G25" s="17" t="s">
        <v>283</v>
      </c>
    </row>
    <row r="26" spans="1:10" x14ac:dyDescent="0.35">
      <c r="A26" s="21" t="s">
        <v>69</v>
      </c>
      <c r="B26" s="282"/>
      <c r="C26" s="283"/>
      <c r="D26" s="284"/>
      <c r="E26" s="172"/>
      <c r="F26" s="179">
        <v>0</v>
      </c>
      <c r="G26" s="19">
        <f>F26</f>
        <v>0</v>
      </c>
    </row>
    <row r="27" spans="1:10" x14ac:dyDescent="0.35">
      <c r="A27" s="21" t="s">
        <v>71</v>
      </c>
      <c r="B27" s="282"/>
      <c r="C27" s="283"/>
      <c r="D27" s="284"/>
      <c r="E27" s="172"/>
      <c r="F27" s="179">
        <v>0</v>
      </c>
      <c r="G27" s="19">
        <f t="shared" ref="G27:G30" si="2">F27</f>
        <v>0</v>
      </c>
    </row>
    <row r="28" spans="1:10" x14ac:dyDescent="0.35">
      <c r="A28" s="21" t="s">
        <v>72</v>
      </c>
      <c r="B28" s="282"/>
      <c r="C28" s="283"/>
      <c r="D28" s="284"/>
      <c r="E28" s="178"/>
      <c r="F28" s="179">
        <v>0</v>
      </c>
      <c r="G28" s="19">
        <f t="shared" si="2"/>
        <v>0</v>
      </c>
    </row>
    <row r="29" spans="1:10" x14ac:dyDescent="0.35">
      <c r="A29" s="21" t="s">
        <v>73</v>
      </c>
      <c r="B29" s="282"/>
      <c r="C29" s="283"/>
      <c r="D29" s="284"/>
      <c r="E29" s="178"/>
      <c r="F29" s="179">
        <v>0</v>
      </c>
      <c r="G29" s="19">
        <f t="shared" si="2"/>
        <v>0</v>
      </c>
    </row>
    <row r="30" spans="1:10" x14ac:dyDescent="0.35">
      <c r="A30" s="21" t="s">
        <v>74</v>
      </c>
      <c r="B30" s="279"/>
      <c r="C30" s="280"/>
      <c r="D30" s="281"/>
      <c r="E30" s="178"/>
      <c r="F30" s="179">
        <v>0</v>
      </c>
      <c r="G30" s="19">
        <f t="shared" si="2"/>
        <v>0</v>
      </c>
    </row>
    <row r="31" spans="1:10" ht="13.15" x14ac:dyDescent="0.4">
      <c r="A31" s="271" t="s">
        <v>278</v>
      </c>
      <c r="B31" s="271"/>
      <c r="C31" s="271"/>
      <c r="D31" s="271"/>
      <c r="E31" s="271"/>
      <c r="F31" s="272"/>
      <c r="G31" s="32">
        <f>SUM(G26:G30)</f>
        <v>0</v>
      </c>
    </row>
    <row r="35" spans="1:10" ht="20.25" x14ac:dyDescent="0.55000000000000004">
      <c r="A35" s="231" t="s">
        <v>10</v>
      </c>
      <c r="B35" s="262"/>
      <c r="C35" s="262"/>
      <c r="D35" s="262"/>
      <c r="E35" s="262"/>
      <c r="F35" s="262"/>
      <c r="G35" s="275"/>
      <c r="H35" s="84"/>
      <c r="I35" s="83"/>
      <c r="J35" s="83"/>
    </row>
    <row r="36" spans="1:10" ht="25.5" x14ac:dyDescent="0.35">
      <c r="A36" s="17" t="s">
        <v>62</v>
      </c>
      <c r="B36" s="276" t="s">
        <v>281</v>
      </c>
      <c r="C36" s="277"/>
      <c r="D36" s="278"/>
      <c r="E36" s="86" t="s">
        <v>280</v>
      </c>
      <c r="F36" s="17" t="s">
        <v>282</v>
      </c>
      <c r="G36" s="17" t="s">
        <v>283</v>
      </c>
    </row>
    <row r="37" spans="1:10" x14ac:dyDescent="0.35">
      <c r="A37" s="21" t="s">
        <v>69</v>
      </c>
      <c r="B37" s="282"/>
      <c r="C37" s="283"/>
      <c r="D37" s="284"/>
      <c r="E37" s="172"/>
      <c r="F37" s="179">
        <v>0</v>
      </c>
      <c r="G37" s="19">
        <f>F37</f>
        <v>0</v>
      </c>
    </row>
    <row r="38" spans="1:10" x14ac:dyDescent="0.35">
      <c r="A38" s="21" t="s">
        <v>71</v>
      </c>
      <c r="B38" s="282"/>
      <c r="C38" s="283"/>
      <c r="D38" s="284"/>
      <c r="E38" s="172"/>
      <c r="F38" s="179">
        <v>0</v>
      </c>
      <c r="G38" s="19">
        <f t="shared" ref="G38:G41" si="3">F38</f>
        <v>0</v>
      </c>
    </row>
    <row r="39" spans="1:10" x14ac:dyDescent="0.35">
      <c r="A39" s="21" t="s">
        <v>72</v>
      </c>
      <c r="B39" s="282"/>
      <c r="C39" s="283"/>
      <c r="D39" s="284"/>
      <c r="E39" s="178"/>
      <c r="F39" s="179">
        <v>0</v>
      </c>
      <c r="G39" s="19">
        <f t="shared" si="3"/>
        <v>0</v>
      </c>
    </row>
    <row r="40" spans="1:10" x14ac:dyDescent="0.35">
      <c r="A40" s="21" t="s">
        <v>73</v>
      </c>
      <c r="B40" s="282"/>
      <c r="C40" s="283"/>
      <c r="D40" s="284"/>
      <c r="E40" s="178"/>
      <c r="F40" s="179">
        <v>0</v>
      </c>
      <c r="G40" s="19">
        <f t="shared" si="3"/>
        <v>0</v>
      </c>
    </row>
    <row r="41" spans="1:10" x14ac:dyDescent="0.35">
      <c r="A41" s="21" t="s">
        <v>74</v>
      </c>
      <c r="B41" s="279"/>
      <c r="C41" s="280"/>
      <c r="D41" s="281"/>
      <c r="E41" s="178"/>
      <c r="F41" s="179">
        <v>0</v>
      </c>
      <c r="G41" s="19">
        <f t="shared" si="3"/>
        <v>0</v>
      </c>
    </row>
    <row r="42" spans="1:10" ht="13.15" x14ac:dyDescent="0.4">
      <c r="A42" s="271" t="s">
        <v>278</v>
      </c>
      <c r="B42" s="271"/>
      <c r="C42" s="271"/>
      <c r="D42" s="271"/>
      <c r="E42" s="271"/>
      <c r="F42" s="272"/>
      <c r="G42" s="32">
        <f>SUM(G37:G41)</f>
        <v>0</v>
      </c>
    </row>
    <row r="46" spans="1:10" ht="20.25" x14ac:dyDescent="0.55000000000000004">
      <c r="A46" s="231" t="s">
        <v>11</v>
      </c>
      <c r="B46" s="262"/>
      <c r="C46" s="262"/>
      <c r="D46" s="262"/>
      <c r="E46" s="262"/>
      <c r="F46" s="262"/>
      <c r="G46" s="275"/>
      <c r="H46" s="84"/>
      <c r="I46" s="83"/>
      <c r="J46" s="83"/>
    </row>
    <row r="47" spans="1:10" ht="25.5" x14ac:dyDescent="0.35">
      <c r="A47" s="17" t="s">
        <v>62</v>
      </c>
      <c r="B47" s="276" t="s">
        <v>281</v>
      </c>
      <c r="C47" s="277"/>
      <c r="D47" s="278"/>
      <c r="E47" s="86" t="s">
        <v>280</v>
      </c>
      <c r="F47" s="17" t="s">
        <v>282</v>
      </c>
      <c r="G47" s="17" t="s">
        <v>283</v>
      </c>
    </row>
    <row r="48" spans="1:10" x14ac:dyDescent="0.35">
      <c r="A48" s="21" t="s">
        <v>69</v>
      </c>
      <c r="B48" s="282"/>
      <c r="C48" s="283"/>
      <c r="D48" s="284"/>
      <c r="E48" s="172"/>
      <c r="F48" s="179">
        <v>0</v>
      </c>
      <c r="G48" s="19">
        <f>F48</f>
        <v>0</v>
      </c>
    </row>
    <row r="49" spans="1:10" x14ac:dyDescent="0.35">
      <c r="A49" s="21" t="s">
        <v>71</v>
      </c>
      <c r="B49" s="282"/>
      <c r="C49" s="283"/>
      <c r="D49" s="284"/>
      <c r="E49" s="172"/>
      <c r="F49" s="179">
        <v>0</v>
      </c>
      <c r="G49" s="19">
        <f t="shared" ref="G49:G52" si="4">F49</f>
        <v>0</v>
      </c>
    </row>
    <row r="50" spans="1:10" x14ac:dyDescent="0.35">
      <c r="A50" s="21" t="s">
        <v>72</v>
      </c>
      <c r="B50" s="282"/>
      <c r="C50" s="283"/>
      <c r="D50" s="284"/>
      <c r="E50" s="178"/>
      <c r="F50" s="179">
        <v>0</v>
      </c>
      <c r="G50" s="19">
        <f t="shared" si="4"/>
        <v>0</v>
      </c>
    </row>
    <row r="51" spans="1:10" x14ac:dyDescent="0.35">
      <c r="A51" s="21" t="s">
        <v>73</v>
      </c>
      <c r="B51" s="282"/>
      <c r="C51" s="283"/>
      <c r="D51" s="284"/>
      <c r="E51" s="178"/>
      <c r="F51" s="179">
        <v>0</v>
      </c>
      <c r="G51" s="19">
        <f t="shared" si="4"/>
        <v>0</v>
      </c>
    </row>
    <row r="52" spans="1:10" x14ac:dyDescent="0.35">
      <c r="A52" s="21" t="s">
        <v>74</v>
      </c>
      <c r="B52" s="279"/>
      <c r="C52" s="280"/>
      <c r="D52" s="281"/>
      <c r="E52" s="178"/>
      <c r="F52" s="179">
        <v>0</v>
      </c>
      <c r="G52" s="19">
        <f t="shared" si="4"/>
        <v>0</v>
      </c>
    </row>
    <row r="53" spans="1:10" ht="13.15" x14ac:dyDescent="0.4">
      <c r="A53" s="271" t="s">
        <v>278</v>
      </c>
      <c r="B53" s="271"/>
      <c r="C53" s="271"/>
      <c r="D53" s="271"/>
      <c r="E53" s="271"/>
      <c r="F53" s="272"/>
      <c r="G53" s="32">
        <f>SUM(G48:G52)</f>
        <v>0</v>
      </c>
    </row>
    <row r="57" spans="1:10" ht="20.25" x14ac:dyDescent="0.55000000000000004">
      <c r="A57" s="231" t="s">
        <v>12</v>
      </c>
      <c r="B57" s="262"/>
      <c r="C57" s="262"/>
      <c r="D57" s="262"/>
      <c r="E57" s="262"/>
      <c r="F57" s="262"/>
      <c r="G57" s="275"/>
      <c r="H57" s="84"/>
      <c r="I57" s="83"/>
      <c r="J57" s="83"/>
    </row>
    <row r="58" spans="1:10" ht="25.5" x14ac:dyDescent="0.35">
      <c r="A58" s="17" t="s">
        <v>62</v>
      </c>
      <c r="B58" s="276" t="s">
        <v>281</v>
      </c>
      <c r="C58" s="277"/>
      <c r="D58" s="278"/>
      <c r="E58" s="86" t="s">
        <v>280</v>
      </c>
      <c r="F58" s="17" t="s">
        <v>282</v>
      </c>
      <c r="G58" s="17" t="s">
        <v>283</v>
      </c>
    </row>
    <row r="59" spans="1:10" x14ac:dyDescent="0.35">
      <c r="A59" s="21" t="s">
        <v>69</v>
      </c>
      <c r="B59" s="282"/>
      <c r="C59" s="283"/>
      <c r="D59" s="284"/>
      <c r="E59" s="172"/>
      <c r="F59" s="179">
        <v>0</v>
      </c>
      <c r="G59" s="19">
        <f>F59</f>
        <v>0</v>
      </c>
    </row>
    <row r="60" spans="1:10" x14ac:dyDescent="0.35">
      <c r="A60" s="21" t="s">
        <v>71</v>
      </c>
      <c r="B60" s="282"/>
      <c r="C60" s="283"/>
      <c r="D60" s="284"/>
      <c r="E60" s="172"/>
      <c r="F60" s="179">
        <v>0</v>
      </c>
      <c r="G60" s="19">
        <f t="shared" ref="G60:G63" si="5">F60</f>
        <v>0</v>
      </c>
    </row>
    <row r="61" spans="1:10" x14ac:dyDescent="0.35">
      <c r="A61" s="21" t="s">
        <v>72</v>
      </c>
      <c r="B61" s="282"/>
      <c r="C61" s="283"/>
      <c r="D61" s="284"/>
      <c r="E61" s="178"/>
      <c r="F61" s="179">
        <v>0</v>
      </c>
      <c r="G61" s="19">
        <f t="shared" si="5"/>
        <v>0</v>
      </c>
    </row>
    <row r="62" spans="1:10" x14ac:dyDescent="0.35">
      <c r="A62" s="21" t="s">
        <v>73</v>
      </c>
      <c r="B62" s="282"/>
      <c r="C62" s="283"/>
      <c r="D62" s="284"/>
      <c r="E62" s="178"/>
      <c r="F62" s="179">
        <v>0</v>
      </c>
      <c r="G62" s="19">
        <f t="shared" si="5"/>
        <v>0</v>
      </c>
    </row>
    <row r="63" spans="1:10" x14ac:dyDescent="0.35">
      <c r="A63" s="21" t="s">
        <v>74</v>
      </c>
      <c r="B63" s="279"/>
      <c r="C63" s="280"/>
      <c r="D63" s="281"/>
      <c r="E63" s="178"/>
      <c r="F63" s="179">
        <v>0</v>
      </c>
      <c r="G63" s="19">
        <f t="shared" si="5"/>
        <v>0</v>
      </c>
    </row>
    <row r="64" spans="1:10" ht="13.15" x14ac:dyDescent="0.4">
      <c r="A64" s="271" t="s">
        <v>278</v>
      </c>
      <c r="B64" s="271"/>
      <c r="C64" s="271"/>
      <c r="D64" s="271"/>
      <c r="E64" s="271"/>
      <c r="F64" s="272"/>
      <c r="G64" s="32">
        <f>SUM(G59:G63)</f>
        <v>0</v>
      </c>
    </row>
    <row r="68" spans="1:10" ht="20.25" x14ac:dyDescent="0.55000000000000004">
      <c r="A68" s="231" t="s">
        <v>13</v>
      </c>
      <c r="B68" s="262"/>
      <c r="C68" s="262"/>
      <c r="D68" s="262"/>
      <c r="E68" s="262"/>
      <c r="F68" s="262"/>
      <c r="G68" s="275"/>
      <c r="H68" s="84"/>
      <c r="I68" s="83"/>
      <c r="J68" s="83"/>
    </row>
    <row r="69" spans="1:10" ht="25.5" x14ac:dyDescent="0.35">
      <c r="A69" s="17" t="s">
        <v>62</v>
      </c>
      <c r="B69" s="276" t="s">
        <v>281</v>
      </c>
      <c r="C69" s="277"/>
      <c r="D69" s="278"/>
      <c r="E69" s="86" t="s">
        <v>280</v>
      </c>
      <c r="F69" s="17" t="s">
        <v>282</v>
      </c>
      <c r="G69" s="17" t="s">
        <v>283</v>
      </c>
    </row>
    <row r="70" spans="1:10" x14ac:dyDescent="0.35">
      <c r="A70" s="21" t="s">
        <v>69</v>
      </c>
      <c r="B70" s="282"/>
      <c r="C70" s="283"/>
      <c r="D70" s="284"/>
      <c r="E70" s="172"/>
      <c r="F70" s="179">
        <v>0</v>
      </c>
      <c r="G70" s="19">
        <f>F70</f>
        <v>0</v>
      </c>
    </row>
    <row r="71" spans="1:10" x14ac:dyDescent="0.35">
      <c r="A71" s="21" t="s">
        <v>71</v>
      </c>
      <c r="B71" s="282"/>
      <c r="C71" s="283"/>
      <c r="D71" s="284"/>
      <c r="E71" s="172"/>
      <c r="F71" s="179">
        <v>0</v>
      </c>
      <c r="G71" s="19">
        <f t="shared" ref="G71:G74" si="6">F71</f>
        <v>0</v>
      </c>
    </row>
    <row r="72" spans="1:10" x14ac:dyDescent="0.35">
      <c r="A72" s="21" t="s">
        <v>72</v>
      </c>
      <c r="B72" s="282"/>
      <c r="C72" s="283"/>
      <c r="D72" s="284"/>
      <c r="E72" s="178"/>
      <c r="F72" s="179">
        <v>0</v>
      </c>
      <c r="G72" s="19">
        <f t="shared" si="6"/>
        <v>0</v>
      </c>
    </row>
    <row r="73" spans="1:10" x14ac:dyDescent="0.35">
      <c r="A73" s="21" t="s">
        <v>73</v>
      </c>
      <c r="B73" s="282"/>
      <c r="C73" s="283"/>
      <c r="D73" s="284"/>
      <c r="E73" s="178"/>
      <c r="F73" s="179">
        <v>0</v>
      </c>
      <c r="G73" s="19">
        <f t="shared" si="6"/>
        <v>0</v>
      </c>
    </row>
    <row r="74" spans="1:10" x14ac:dyDescent="0.35">
      <c r="A74" s="21" t="s">
        <v>74</v>
      </c>
      <c r="B74" s="279"/>
      <c r="C74" s="280"/>
      <c r="D74" s="281"/>
      <c r="E74" s="178"/>
      <c r="F74" s="179">
        <v>0</v>
      </c>
      <c r="G74" s="19">
        <f t="shared" si="6"/>
        <v>0</v>
      </c>
    </row>
    <row r="75" spans="1:10" ht="13.15" x14ac:dyDescent="0.4">
      <c r="A75" s="271" t="s">
        <v>278</v>
      </c>
      <c r="B75" s="271"/>
      <c r="C75" s="271"/>
      <c r="D75" s="271"/>
      <c r="E75" s="271"/>
      <c r="F75" s="272"/>
      <c r="G75" s="32">
        <f>SUM(G70:G74)</f>
        <v>0</v>
      </c>
    </row>
    <row r="79" spans="1:10" ht="20.25" x14ac:dyDescent="0.55000000000000004">
      <c r="A79" s="231" t="s">
        <v>14</v>
      </c>
      <c r="B79" s="262"/>
      <c r="C79" s="262"/>
      <c r="D79" s="262"/>
      <c r="E79" s="262"/>
      <c r="F79" s="262"/>
      <c r="G79" s="275"/>
      <c r="H79" s="84"/>
      <c r="I79" s="83"/>
      <c r="J79" s="83"/>
    </row>
    <row r="80" spans="1:10" ht="25.5" x14ac:dyDescent="0.35">
      <c r="A80" s="17" t="s">
        <v>62</v>
      </c>
      <c r="B80" s="276" t="s">
        <v>281</v>
      </c>
      <c r="C80" s="277"/>
      <c r="D80" s="278"/>
      <c r="E80" s="86" t="s">
        <v>280</v>
      </c>
      <c r="F80" s="17" t="s">
        <v>282</v>
      </c>
      <c r="G80" s="17" t="s">
        <v>283</v>
      </c>
    </row>
    <row r="81" spans="1:10" x14ac:dyDescent="0.35">
      <c r="A81" s="21" t="s">
        <v>69</v>
      </c>
      <c r="B81" s="282"/>
      <c r="C81" s="283"/>
      <c r="D81" s="284"/>
      <c r="E81" s="172"/>
      <c r="F81" s="179">
        <v>0</v>
      </c>
      <c r="G81" s="19">
        <f>F81</f>
        <v>0</v>
      </c>
    </row>
    <row r="82" spans="1:10" x14ac:dyDescent="0.35">
      <c r="A82" s="21" t="s">
        <v>71</v>
      </c>
      <c r="B82" s="282"/>
      <c r="C82" s="283"/>
      <c r="D82" s="284"/>
      <c r="E82" s="172"/>
      <c r="F82" s="179">
        <v>0</v>
      </c>
      <c r="G82" s="19">
        <f t="shared" ref="G82:G85" si="7">F82</f>
        <v>0</v>
      </c>
    </row>
    <row r="83" spans="1:10" x14ac:dyDescent="0.35">
      <c r="A83" s="21" t="s">
        <v>72</v>
      </c>
      <c r="B83" s="282"/>
      <c r="C83" s="283"/>
      <c r="D83" s="284"/>
      <c r="E83" s="178"/>
      <c r="F83" s="179">
        <v>0</v>
      </c>
      <c r="G83" s="19">
        <f t="shared" si="7"/>
        <v>0</v>
      </c>
    </row>
    <row r="84" spans="1:10" x14ac:dyDescent="0.35">
      <c r="A84" s="21" t="s">
        <v>73</v>
      </c>
      <c r="B84" s="282"/>
      <c r="C84" s="283"/>
      <c r="D84" s="284"/>
      <c r="E84" s="178"/>
      <c r="F84" s="179">
        <v>0</v>
      </c>
      <c r="G84" s="19">
        <f t="shared" si="7"/>
        <v>0</v>
      </c>
    </row>
    <row r="85" spans="1:10" x14ac:dyDescent="0.35">
      <c r="A85" s="21" t="s">
        <v>74</v>
      </c>
      <c r="B85" s="279"/>
      <c r="C85" s="280"/>
      <c r="D85" s="281"/>
      <c r="E85" s="178"/>
      <c r="F85" s="179">
        <v>0</v>
      </c>
      <c r="G85" s="19">
        <f t="shared" si="7"/>
        <v>0</v>
      </c>
    </row>
    <row r="86" spans="1:10" ht="13.15" x14ac:dyDescent="0.4">
      <c r="A86" s="271" t="s">
        <v>278</v>
      </c>
      <c r="B86" s="271"/>
      <c r="C86" s="271"/>
      <c r="D86" s="271"/>
      <c r="E86" s="271"/>
      <c r="F86" s="272"/>
      <c r="G86" s="32">
        <f>SUM(G81:G85)</f>
        <v>0</v>
      </c>
    </row>
    <row r="90" spans="1:10" ht="20.25" x14ac:dyDescent="0.55000000000000004">
      <c r="A90" s="231" t="s">
        <v>15</v>
      </c>
      <c r="B90" s="262"/>
      <c r="C90" s="262"/>
      <c r="D90" s="262"/>
      <c r="E90" s="262"/>
      <c r="F90" s="262"/>
      <c r="G90" s="275"/>
      <c r="H90" s="84"/>
      <c r="I90" s="83"/>
      <c r="J90" s="83"/>
    </row>
    <row r="91" spans="1:10" ht="25.5" x14ac:dyDescent="0.35">
      <c r="A91" s="17" t="s">
        <v>62</v>
      </c>
      <c r="B91" s="276" t="s">
        <v>281</v>
      </c>
      <c r="C91" s="277"/>
      <c r="D91" s="278"/>
      <c r="E91" s="86" t="s">
        <v>280</v>
      </c>
      <c r="F91" s="17" t="s">
        <v>282</v>
      </c>
      <c r="G91" s="17" t="s">
        <v>283</v>
      </c>
    </row>
    <row r="92" spans="1:10" x14ac:dyDescent="0.35">
      <c r="A92" s="21" t="s">
        <v>69</v>
      </c>
      <c r="B92" s="282"/>
      <c r="C92" s="283"/>
      <c r="D92" s="284"/>
      <c r="E92" s="172"/>
      <c r="F92" s="179">
        <v>0</v>
      </c>
      <c r="G92" s="19">
        <f>F92</f>
        <v>0</v>
      </c>
    </row>
    <row r="93" spans="1:10" x14ac:dyDescent="0.35">
      <c r="A93" s="21" t="s">
        <v>71</v>
      </c>
      <c r="B93" s="282"/>
      <c r="C93" s="283"/>
      <c r="D93" s="284"/>
      <c r="E93" s="172"/>
      <c r="F93" s="179">
        <v>0</v>
      </c>
      <c r="G93" s="19">
        <f t="shared" ref="G93:G96" si="8">F93</f>
        <v>0</v>
      </c>
    </row>
    <row r="94" spans="1:10" x14ac:dyDescent="0.35">
      <c r="A94" s="21" t="s">
        <v>72</v>
      </c>
      <c r="B94" s="282"/>
      <c r="C94" s="283"/>
      <c r="D94" s="284"/>
      <c r="E94" s="178"/>
      <c r="F94" s="179">
        <v>0</v>
      </c>
      <c r="G94" s="19">
        <f t="shared" si="8"/>
        <v>0</v>
      </c>
    </row>
    <row r="95" spans="1:10" x14ac:dyDescent="0.35">
      <c r="A95" s="21" t="s">
        <v>73</v>
      </c>
      <c r="B95" s="282"/>
      <c r="C95" s="283"/>
      <c r="D95" s="284"/>
      <c r="E95" s="178"/>
      <c r="F95" s="179">
        <v>0</v>
      </c>
      <c r="G95" s="19">
        <f t="shared" si="8"/>
        <v>0</v>
      </c>
    </row>
    <row r="96" spans="1:10" x14ac:dyDescent="0.35">
      <c r="A96" s="21" t="s">
        <v>74</v>
      </c>
      <c r="B96" s="279"/>
      <c r="C96" s="280"/>
      <c r="D96" s="281"/>
      <c r="E96" s="178"/>
      <c r="F96" s="179">
        <v>0</v>
      </c>
      <c r="G96" s="19">
        <f t="shared" si="8"/>
        <v>0</v>
      </c>
    </row>
    <row r="97" spans="1:10" ht="13.15" x14ac:dyDescent="0.4">
      <c r="A97" s="271" t="s">
        <v>278</v>
      </c>
      <c r="B97" s="271"/>
      <c r="C97" s="271"/>
      <c r="D97" s="271"/>
      <c r="E97" s="271"/>
      <c r="F97" s="272"/>
      <c r="G97" s="32">
        <f>SUM(G92:G96)</f>
        <v>0</v>
      </c>
    </row>
    <row r="101" spans="1:10" ht="20.25" x14ac:dyDescent="0.55000000000000004">
      <c r="A101" s="231" t="s">
        <v>16</v>
      </c>
      <c r="B101" s="262"/>
      <c r="C101" s="262"/>
      <c r="D101" s="262"/>
      <c r="E101" s="262"/>
      <c r="F101" s="262"/>
      <c r="G101" s="275"/>
      <c r="H101" s="84"/>
      <c r="I101" s="83"/>
      <c r="J101" s="83"/>
    </row>
    <row r="102" spans="1:10" ht="25.5" x14ac:dyDescent="0.35">
      <c r="A102" s="17" t="s">
        <v>62</v>
      </c>
      <c r="B102" s="276" t="s">
        <v>281</v>
      </c>
      <c r="C102" s="277"/>
      <c r="D102" s="278"/>
      <c r="E102" s="86" t="s">
        <v>280</v>
      </c>
      <c r="F102" s="17" t="s">
        <v>282</v>
      </c>
      <c r="G102" s="17" t="s">
        <v>283</v>
      </c>
    </row>
    <row r="103" spans="1:10" x14ac:dyDescent="0.35">
      <c r="A103" s="21" t="s">
        <v>69</v>
      </c>
      <c r="B103" s="282"/>
      <c r="C103" s="283"/>
      <c r="D103" s="284"/>
      <c r="E103" s="172"/>
      <c r="F103" s="179">
        <v>0</v>
      </c>
      <c r="G103" s="19">
        <f>F103</f>
        <v>0</v>
      </c>
    </row>
    <row r="104" spans="1:10" x14ac:dyDescent="0.35">
      <c r="A104" s="21" t="s">
        <v>71</v>
      </c>
      <c r="B104" s="282"/>
      <c r="C104" s="283"/>
      <c r="D104" s="284"/>
      <c r="E104" s="172"/>
      <c r="F104" s="179">
        <v>0</v>
      </c>
      <c r="G104" s="19">
        <f t="shared" ref="G104:G107" si="9">F104</f>
        <v>0</v>
      </c>
    </row>
    <row r="105" spans="1:10" x14ac:dyDescent="0.35">
      <c r="A105" s="21" t="s">
        <v>72</v>
      </c>
      <c r="B105" s="282"/>
      <c r="C105" s="283"/>
      <c r="D105" s="284"/>
      <c r="E105" s="178"/>
      <c r="F105" s="179">
        <v>0</v>
      </c>
      <c r="G105" s="19">
        <f t="shared" si="9"/>
        <v>0</v>
      </c>
    </row>
    <row r="106" spans="1:10" x14ac:dyDescent="0.35">
      <c r="A106" s="21" t="s">
        <v>73</v>
      </c>
      <c r="B106" s="282"/>
      <c r="C106" s="283"/>
      <c r="D106" s="284"/>
      <c r="E106" s="178"/>
      <c r="F106" s="179">
        <v>0</v>
      </c>
      <c r="G106" s="19">
        <f t="shared" si="9"/>
        <v>0</v>
      </c>
    </row>
    <row r="107" spans="1:10" x14ac:dyDescent="0.35">
      <c r="A107" s="21" t="s">
        <v>74</v>
      </c>
      <c r="B107" s="279"/>
      <c r="C107" s="280"/>
      <c r="D107" s="281"/>
      <c r="E107" s="178"/>
      <c r="F107" s="179">
        <v>0</v>
      </c>
      <c r="G107" s="19">
        <f t="shared" si="9"/>
        <v>0</v>
      </c>
    </row>
    <row r="108" spans="1:10" ht="13.15" x14ac:dyDescent="0.4">
      <c r="A108" s="271" t="s">
        <v>278</v>
      </c>
      <c r="B108" s="271"/>
      <c r="C108" s="271"/>
      <c r="D108" s="271"/>
      <c r="E108" s="271"/>
      <c r="F108" s="272"/>
      <c r="G108" s="32">
        <f>SUM(G103:G107)</f>
        <v>0</v>
      </c>
    </row>
  </sheetData>
  <mergeCells count="81">
    <mergeCell ref="B106:D106"/>
    <mergeCell ref="B107:D107"/>
    <mergeCell ref="B94:D94"/>
    <mergeCell ref="B95:D95"/>
    <mergeCell ref="B96:D96"/>
    <mergeCell ref="A97:F97"/>
    <mergeCell ref="A101:G101"/>
    <mergeCell ref="B102:D102"/>
    <mergeCell ref="B103:D103"/>
    <mergeCell ref="B104:D104"/>
    <mergeCell ref="B105:D105"/>
    <mergeCell ref="B80:D80"/>
    <mergeCell ref="B81:D81"/>
    <mergeCell ref="B82:D82"/>
    <mergeCell ref="B83:D83"/>
    <mergeCell ref="B84:D84"/>
    <mergeCell ref="A90:G90"/>
    <mergeCell ref="B85:D85"/>
    <mergeCell ref="B91:D91"/>
    <mergeCell ref="B92:D92"/>
    <mergeCell ref="B93:D93"/>
    <mergeCell ref="A86:F86"/>
    <mergeCell ref="B74:D74"/>
    <mergeCell ref="A75:F75"/>
    <mergeCell ref="A79:G79"/>
    <mergeCell ref="B58:D58"/>
    <mergeCell ref="B59:D59"/>
    <mergeCell ref="B69:D69"/>
    <mergeCell ref="B70:D70"/>
    <mergeCell ref="B71:D71"/>
    <mergeCell ref="B72:D72"/>
    <mergeCell ref="B73:D73"/>
    <mergeCell ref="B60:D60"/>
    <mergeCell ref="B61:D61"/>
    <mergeCell ref="B62:D62"/>
    <mergeCell ref="A64:F64"/>
    <mergeCell ref="B63:D63"/>
    <mergeCell ref="A68:G68"/>
    <mergeCell ref="B52:D52"/>
    <mergeCell ref="A53:F53"/>
    <mergeCell ref="A57:G57"/>
    <mergeCell ref="B37:D37"/>
    <mergeCell ref="B38:D38"/>
    <mergeCell ref="B39:D39"/>
    <mergeCell ref="B40:D40"/>
    <mergeCell ref="A42:F42"/>
    <mergeCell ref="A46:G46"/>
    <mergeCell ref="B49:D49"/>
    <mergeCell ref="B50:D50"/>
    <mergeCell ref="B51:D51"/>
    <mergeCell ref="B41:D41"/>
    <mergeCell ref="B47:D47"/>
    <mergeCell ref="B48:D48"/>
    <mergeCell ref="B18:D18"/>
    <mergeCell ref="B19:D19"/>
    <mergeCell ref="A24:G24"/>
    <mergeCell ref="B36:D36"/>
    <mergeCell ref="A20:F20"/>
    <mergeCell ref="B25:D25"/>
    <mergeCell ref="A35:G35"/>
    <mergeCell ref="B27:D27"/>
    <mergeCell ref="B28:D28"/>
    <mergeCell ref="B29:D29"/>
    <mergeCell ref="B30:D30"/>
    <mergeCell ref="A31:F31"/>
    <mergeCell ref="A9:F9"/>
    <mergeCell ref="A108:F108"/>
    <mergeCell ref="A1:G1"/>
    <mergeCell ref="A2:G2"/>
    <mergeCell ref="B3:D3"/>
    <mergeCell ref="B8:D8"/>
    <mergeCell ref="B7:D7"/>
    <mergeCell ref="B6:D6"/>
    <mergeCell ref="B5:D5"/>
    <mergeCell ref="B4:D4"/>
    <mergeCell ref="B14:D14"/>
    <mergeCell ref="B15:D15"/>
    <mergeCell ref="B16:D16"/>
    <mergeCell ref="A13:G13"/>
    <mergeCell ref="B26:D26"/>
    <mergeCell ref="B17:D17"/>
  </mergeCells>
  <phoneticPr fontId="2" type="noConversion"/>
  <pageMargins left="0.51181102362204722" right="0.43307086614173229" top="0.51181102362204722" bottom="0.35433070866141736" header="0.51181102362204722" footer="0.35433070866141736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H298"/>
  <sheetViews>
    <sheetView workbookViewId="0">
      <selection activeCell="F10" sqref="F10"/>
    </sheetView>
  </sheetViews>
  <sheetFormatPr defaultColWidth="9.1328125" defaultRowHeight="12.75" x14ac:dyDescent="0.35"/>
  <cols>
    <col min="1" max="1" width="4.265625" style="8" customWidth="1"/>
    <col min="2" max="2" width="40.265625" style="8" customWidth="1"/>
    <col min="3" max="3" width="31.3984375" style="8" customWidth="1"/>
    <col min="4" max="4" width="12.1328125" style="8" customWidth="1"/>
    <col min="5" max="5" width="13.265625" style="8" customWidth="1"/>
    <col min="6" max="6" width="15.265625" style="8" customWidth="1"/>
    <col min="7" max="16384" width="9.1328125" style="8"/>
  </cols>
  <sheetData>
    <row r="1" spans="1:8" ht="23.25" customHeight="1" x14ac:dyDescent="0.55000000000000004">
      <c r="A1" s="292" t="s">
        <v>284</v>
      </c>
      <c r="B1" s="293"/>
      <c r="C1" s="293"/>
      <c r="D1" s="293"/>
      <c r="E1" s="293"/>
      <c r="F1" s="293"/>
      <c r="G1" s="22"/>
      <c r="H1" s="22"/>
    </row>
    <row r="2" spans="1:8" ht="20.25" customHeight="1" x14ac:dyDescent="0.55000000000000004">
      <c r="A2" s="261" t="str">
        <f>'Estimated Budget - Summary'!C12</f>
        <v>Applicant</v>
      </c>
      <c r="B2" s="262"/>
      <c r="C2" s="262"/>
      <c r="D2" s="262"/>
      <c r="E2" s="262"/>
      <c r="F2" s="275"/>
      <c r="G2" s="22"/>
      <c r="H2" s="22"/>
    </row>
    <row r="3" spans="1:8" ht="13.15" x14ac:dyDescent="0.35">
      <c r="A3" s="288" t="s">
        <v>285</v>
      </c>
      <c r="B3" s="288"/>
      <c r="C3" s="288"/>
      <c r="D3" s="288"/>
      <c r="E3" s="288"/>
      <c r="F3" s="288"/>
      <c r="G3" s="22"/>
      <c r="H3" s="22"/>
    </row>
    <row r="4" spans="1:8" ht="39.75" customHeight="1" x14ac:dyDescent="0.35">
      <c r="A4" s="115" t="s">
        <v>62</v>
      </c>
      <c r="B4" s="115" t="s">
        <v>273</v>
      </c>
      <c r="C4" s="115" t="s">
        <v>286</v>
      </c>
      <c r="D4" s="115" t="s">
        <v>275</v>
      </c>
      <c r="E4" s="115" t="s">
        <v>287</v>
      </c>
      <c r="F4" s="115" t="s">
        <v>288</v>
      </c>
      <c r="G4" s="22"/>
      <c r="H4" s="143"/>
    </row>
    <row r="5" spans="1:8" x14ac:dyDescent="0.35">
      <c r="A5" s="16" t="s">
        <v>69</v>
      </c>
      <c r="B5" s="172"/>
      <c r="C5" s="172"/>
      <c r="D5" s="174">
        <v>0</v>
      </c>
      <c r="E5" s="175">
        <v>0</v>
      </c>
      <c r="F5" s="18">
        <f>ROUND(E5*D5,2)</f>
        <v>0</v>
      </c>
      <c r="G5" s="22"/>
      <c r="H5" s="22"/>
    </row>
    <row r="6" spans="1:8" x14ac:dyDescent="0.35">
      <c r="A6" s="16" t="s">
        <v>71</v>
      </c>
      <c r="B6" s="172"/>
      <c r="C6" s="172"/>
      <c r="D6" s="174">
        <v>0</v>
      </c>
      <c r="E6" s="175">
        <v>0</v>
      </c>
      <c r="F6" s="18">
        <f t="shared" ref="F6:F14" si="0">ROUND(E6*D6,2)</f>
        <v>0</v>
      </c>
      <c r="G6" s="22"/>
      <c r="H6" s="22"/>
    </row>
    <row r="7" spans="1:8" x14ac:dyDescent="0.35">
      <c r="A7" s="16" t="s">
        <v>72</v>
      </c>
      <c r="B7" s="178"/>
      <c r="C7" s="172"/>
      <c r="D7" s="174">
        <v>0</v>
      </c>
      <c r="E7" s="175">
        <v>0</v>
      </c>
      <c r="F7" s="18">
        <f t="shared" si="0"/>
        <v>0</v>
      </c>
      <c r="G7" s="22"/>
      <c r="H7" s="22"/>
    </row>
    <row r="8" spans="1:8" x14ac:dyDescent="0.35">
      <c r="A8" s="16" t="s">
        <v>73</v>
      </c>
      <c r="B8" s="178"/>
      <c r="C8" s="178"/>
      <c r="D8" s="174">
        <v>0</v>
      </c>
      <c r="E8" s="175">
        <v>0</v>
      </c>
      <c r="F8" s="18">
        <f t="shared" si="0"/>
        <v>0</v>
      </c>
      <c r="G8" s="22"/>
      <c r="H8" s="22"/>
    </row>
    <row r="9" spans="1:8" x14ac:dyDescent="0.35">
      <c r="A9" s="16" t="s">
        <v>74</v>
      </c>
      <c r="B9" s="178"/>
      <c r="C9" s="178"/>
      <c r="D9" s="174">
        <v>0</v>
      </c>
      <c r="E9" s="175">
        <v>0</v>
      </c>
      <c r="F9" s="18">
        <f t="shared" si="0"/>
        <v>0</v>
      </c>
      <c r="G9" s="22"/>
      <c r="H9" s="22"/>
    </row>
    <row r="10" spans="1:8" x14ac:dyDescent="0.35">
      <c r="A10" s="16" t="s">
        <v>75</v>
      </c>
      <c r="B10" s="178"/>
      <c r="C10" s="178"/>
      <c r="D10" s="174">
        <v>0</v>
      </c>
      <c r="E10" s="175">
        <v>0</v>
      </c>
      <c r="F10" s="18">
        <f t="shared" si="0"/>
        <v>0</v>
      </c>
      <c r="G10" s="22"/>
      <c r="H10" s="22"/>
    </row>
    <row r="11" spans="1:8" x14ac:dyDescent="0.35">
      <c r="A11" s="16" t="s">
        <v>76</v>
      </c>
      <c r="B11" s="178"/>
      <c r="C11" s="178"/>
      <c r="D11" s="174">
        <v>0</v>
      </c>
      <c r="E11" s="175">
        <v>0</v>
      </c>
      <c r="F11" s="18">
        <f t="shared" si="0"/>
        <v>0</v>
      </c>
      <c r="G11" s="22"/>
      <c r="H11" s="22"/>
    </row>
    <row r="12" spans="1:8" x14ac:dyDescent="0.35">
      <c r="A12" s="16" t="s">
        <v>77</v>
      </c>
      <c r="B12" s="178"/>
      <c r="C12" s="178"/>
      <c r="D12" s="174">
        <v>0</v>
      </c>
      <c r="E12" s="175">
        <v>0</v>
      </c>
      <c r="F12" s="18">
        <f t="shared" si="0"/>
        <v>0</v>
      </c>
      <c r="G12" s="22"/>
      <c r="H12" s="22"/>
    </row>
    <row r="13" spans="1:8" x14ac:dyDescent="0.35">
      <c r="A13" s="16" t="s">
        <v>78</v>
      </c>
      <c r="B13" s="178"/>
      <c r="C13" s="178"/>
      <c r="D13" s="174">
        <v>0</v>
      </c>
      <c r="E13" s="175">
        <v>0</v>
      </c>
      <c r="F13" s="18">
        <f t="shared" si="0"/>
        <v>0</v>
      </c>
      <c r="G13" s="22"/>
      <c r="H13" s="22"/>
    </row>
    <row r="14" spans="1:8" x14ac:dyDescent="0.35">
      <c r="A14" s="16" t="s">
        <v>79</v>
      </c>
      <c r="B14" s="178"/>
      <c r="C14" s="178"/>
      <c r="D14" s="174">
        <v>0</v>
      </c>
      <c r="E14" s="175">
        <v>0</v>
      </c>
      <c r="F14" s="18">
        <f t="shared" si="0"/>
        <v>0</v>
      </c>
      <c r="G14" s="22"/>
      <c r="H14" s="22"/>
    </row>
    <row r="15" spans="1:8" ht="13.15" x14ac:dyDescent="0.4">
      <c r="A15" s="285" t="s">
        <v>248</v>
      </c>
      <c r="B15" s="271"/>
      <c r="C15" s="271"/>
      <c r="D15" s="271"/>
      <c r="E15" s="272"/>
      <c r="F15" s="33">
        <f>SUM(F5:F14)</f>
        <v>0</v>
      </c>
      <c r="G15" s="22"/>
      <c r="H15" s="22"/>
    </row>
    <row r="16" spans="1:8" ht="15" customHeight="1" x14ac:dyDescent="0.4">
      <c r="A16" s="286" t="s">
        <v>289</v>
      </c>
      <c r="B16" s="287"/>
      <c r="C16" s="287"/>
      <c r="D16" s="287"/>
      <c r="E16" s="287"/>
      <c r="F16" s="287"/>
      <c r="G16" s="22"/>
      <c r="H16" s="22"/>
    </row>
    <row r="17" spans="1:6" x14ac:dyDescent="0.35">
      <c r="A17" s="16" t="s">
        <v>69</v>
      </c>
      <c r="B17" s="172"/>
      <c r="C17" s="172"/>
      <c r="D17" s="174">
        <v>0</v>
      </c>
      <c r="E17" s="175">
        <v>0</v>
      </c>
      <c r="F17" s="18">
        <f>ROUND(E17*D17,2)</f>
        <v>0</v>
      </c>
    </row>
    <row r="18" spans="1:6" x14ac:dyDescent="0.35">
      <c r="A18" s="16" t="s">
        <v>71</v>
      </c>
      <c r="B18" s="172"/>
      <c r="C18" s="172"/>
      <c r="D18" s="174">
        <v>0</v>
      </c>
      <c r="E18" s="175">
        <v>0</v>
      </c>
      <c r="F18" s="18">
        <f t="shared" ref="F18:F26" si="1">ROUND(E18*D18,2)</f>
        <v>0</v>
      </c>
    </row>
    <row r="19" spans="1:6" x14ac:dyDescent="0.35">
      <c r="A19" s="16" t="s">
        <v>72</v>
      </c>
      <c r="B19" s="178"/>
      <c r="C19" s="172"/>
      <c r="D19" s="174">
        <v>0</v>
      </c>
      <c r="E19" s="175">
        <v>0</v>
      </c>
      <c r="F19" s="18">
        <f t="shared" si="1"/>
        <v>0</v>
      </c>
    </row>
    <row r="20" spans="1:6" x14ac:dyDescent="0.35">
      <c r="A20" s="16" t="s">
        <v>73</v>
      </c>
      <c r="B20" s="178"/>
      <c r="C20" s="178"/>
      <c r="D20" s="174">
        <v>0</v>
      </c>
      <c r="E20" s="175">
        <v>0</v>
      </c>
      <c r="F20" s="18">
        <f t="shared" si="1"/>
        <v>0</v>
      </c>
    </row>
    <row r="21" spans="1:6" x14ac:dyDescent="0.35">
      <c r="A21" s="16" t="s">
        <v>74</v>
      </c>
      <c r="B21" s="178"/>
      <c r="C21" s="178"/>
      <c r="D21" s="174">
        <v>0</v>
      </c>
      <c r="E21" s="175">
        <v>0</v>
      </c>
      <c r="F21" s="18">
        <f t="shared" si="1"/>
        <v>0</v>
      </c>
    </row>
    <row r="22" spans="1:6" x14ac:dyDescent="0.35">
      <c r="A22" s="16" t="s">
        <v>75</v>
      </c>
      <c r="B22" s="178"/>
      <c r="C22" s="178"/>
      <c r="D22" s="174">
        <v>0</v>
      </c>
      <c r="E22" s="175">
        <v>0</v>
      </c>
      <c r="F22" s="18">
        <f t="shared" si="1"/>
        <v>0</v>
      </c>
    </row>
    <row r="23" spans="1:6" x14ac:dyDescent="0.35">
      <c r="A23" s="16" t="s">
        <v>76</v>
      </c>
      <c r="B23" s="178"/>
      <c r="C23" s="178"/>
      <c r="D23" s="174">
        <v>0</v>
      </c>
      <c r="E23" s="175">
        <v>0</v>
      </c>
      <c r="F23" s="18">
        <f t="shared" si="1"/>
        <v>0</v>
      </c>
    </row>
    <row r="24" spans="1:6" x14ac:dyDescent="0.35">
      <c r="A24" s="16" t="s">
        <v>77</v>
      </c>
      <c r="B24" s="178"/>
      <c r="C24" s="178"/>
      <c r="D24" s="174">
        <v>0</v>
      </c>
      <c r="E24" s="175">
        <v>0</v>
      </c>
      <c r="F24" s="18">
        <f t="shared" si="1"/>
        <v>0</v>
      </c>
    </row>
    <row r="25" spans="1:6" x14ac:dyDescent="0.35">
      <c r="A25" s="16" t="s">
        <v>78</v>
      </c>
      <c r="B25" s="178"/>
      <c r="C25" s="178"/>
      <c r="D25" s="174">
        <v>0</v>
      </c>
      <c r="E25" s="175">
        <v>0</v>
      </c>
      <c r="F25" s="18">
        <f t="shared" si="1"/>
        <v>0</v>
      </c>
    </row>
    <row r="26" spans="1:6" x14ac:dyDescent="0.35">
      <c r="A26" s="16" t="s">
        <v>79</v>
      </c>
      <c r="B26" s="178"/>
      <c r="C26" s="178"/>
      <c r="D26" s="174">
        <v>0</v>
      </c>
      <c r="E26" s="175">
        <v>0</v>
      </c>
      <c r="F26" s="18">
        <f t="shared" si="1"/>
        <v>0</v>
      </c>
    </row>
    <row r="27" spans="1:6" ht="13.15" x14ac:dyDescent="0.4">
      <c r="A27" s="285" t="s">
        <v>248</v>
      </c>
      <c r="B27" s="271"/>
      <c r="C27" s="271"/>
      <c r="D27" s="271"/>
      <c r="E27" s="272"/>
      <c r="F27" s="33">
        <f>SUM(F17:F26)</f>
        <v>0</v>
      </c>
    </row>
    <row r="28" spans="1:6" ht="13.15" x14ac:dyDescent="0.4">
      <c r="A28" s="289" t="s">
        <v>255</v>
      </c>
      <c r="B28" s="290"/>
      <c r="C28" s="290"/>
      <c r="D28" s="290"/>
      <c r="E28" s="291"/>
      <c r="F28" s="34">
        <f>F27+F15</f>
        <v>0</v>
      </c>
    </row>
    <row r="29" spans="1:6" x14ac:dyDescent="0.35">
      <c r="A29" s="136"/>
      <c r="B29" s="136"/>
      <c r="C29" s="136"/>
      <c r="D29" s="136"/>
      <c r="E29" s="136"/>
      <c r="F29" s="136"/>
    </row>
    <row r="30" spans="1:6" x14ac:dyDescent="0.35">
      <c r="A30" s="22"/>
      <c r="B30" s="22"/>
      <c r="C30" s="22"/>
      <c r="D30" s="22"/>
      <c r="E30" s="22"/>
      <c r="F30" s="22"/>
    </row>
    <row r="31" spans="1:6" x14ac:dyDescent="0.35">
      <c r="A31" s="22"/>
      <c r="B31" s="22"/>
      <c r="C31" s="22"/>
      <c r="D31" s="22"/>
      <c r="E31" s="22"/>
      <c r="F31" s="22"/>
    </row>
    <row r="32" spans="1:6" ht="20.25" customHeight="1" x14ac:dyDescent="0.55000000000000004">
      <c r="A32" s="261" t="str">
        <f>'Estimated Budget - Summary'!D12</f>
        <v>Partner 1</v>
      </c>
      <c r="B32" s="262"/>
      <c r="C32" s="262"/>
      <c r="D32" s="262"/>
      <c r="E32" s="262"/>
      <c r="F32" s="275"/>
    </row>
    <row r="33" spans="1:6" ht="13.15" x14ac:dyDescent="0.35">
      <c r="A33" s="288" t="s">
        <v>285</v>
      </c>
      <c r="B33" s="288"/>
      <c r="C33" s="288"/>
      <c r="D33" s="288"/>
      <c r="E33" s="288"/>
      <c r="F33" s="288"/>
    </row>
    <row r="34" spans="1:6" ht="25.5" x14ac:dyDescent="0.35">
      <c r="A34" s="115" t="s">
        <v>62</v>
      </c>
      <c r="B34" s="115" t="s">
        <v>273</v>
      </c>
      <c r="C34" s="115" t="s">
        <v>286</v>
      </c>
      <c r="D34" s="115" t="s">
        <v>275</v>
      </c>
      <c r="E34" s="115" t="s">
        <v>287</v>
      </c>
      <c r="F34" s="115" t="s">
        <v>288</v>
      </c>
    </row>
    <row r="35" spans="1:6" x14ac:dyDescent="0.35">
      <c r="A35" s="16" t="s">
        <v>69</v>
      </c>
      <c r="B35" s="172"/>
      <c r="C35" s="172"/>
      <c r="D35" s="174">
        <v>0</v>
      </c>
      <c r="E35" s="175">
        <v>0</v>
      </c>
      <c r="F35" s="18">
        <f t="shared" ref="F35:F44" si="2">ROUND(E35*D35,2)</f>
        <v>0</v>
      </c>
    </row>
    <row r="36" spans="1:6" x14ac:dyDescent="0.35">
      <c r="A36" s="16" t="s">
        <v>71</v>
      </c>
      <c r="B36" s="172"/>
      <c r="C36" s="172"/>
      <c r="D36" s="174">
        <v>0</v>
      </c>
      <c r="E36" s="175">
        <v>0</v>
      </c>
      <c r="F36" s="18">
        <f t="shared" si="2"/>
        <v>0</v>
      </c>
    </row>
    <row r="37" spans="1:6" x14ac:dyDescent="0.35">
      <c r="A37" s="16" t="s">
        <v>72</v>
      </c>
      <c r="B37" s="178"/>
      <c r="C37" s="172"/>
      <c r="D37" s="174">
        <v>0</v>
      </c>
      <c r="E37" s="175">
        <v>0</v>
      </c>
      <c r="F37" s="18">
        <f t="shared" si="2"/>
        <v>0</v>
      </c>
    </row>
    <row r="38" spans="1:6" x14ac:dyDescent="0.35">
      <c r="A38" s="16" t="s">
        <v>73</v>
      </c>
      <c r="B38" s="178"/>
      <c r="C38" s="178"/>
      <c r="D38" s="174">
        <v>0</v>
      </c>
      <c r="E38" s="175">
        <v>0</v>
      </c>
      <c r="F38" s="18">
        <f t="shared" si="2"/>
        <v>0</v>
      </c>
    </row>
    <row r="39" spans="1:6" x14ac:dyDescent="0.35">
      <c r="A39" s="16" t="s">
        <v>74</v>
      </c>
      <c r="B39" s="178"/>
      <c r="C39" s="178"/>
      <c r="D39" s="174">
        <v>0</v>
      </c>
      <c r="E39" s="175">
        <v>0</v>
      </c>
      <c r="F39" s="18">
        <f t="shared" si="2"/>
        <v>0</v>
      </c>
    </row>
    <row r="40" spans="1:6" x14ac:dyDescent="0.35">
      <c r="A40" s="16" t="s">
        <v>75</v>
      </c>
      <c r="B40" s="178"/>
      <c r="C40" s="178"/>
      <c r="D40" s="174">
        <v>0</v>
      </c>
      <c r="E40" s="175">
        <v>0</v>
      </c>
      <c r="F40" s="18">
        <f t="shared" si="2"/>
        <v>0</v>
      </c>
    </row>
    <row r="41" spans="1:6" x14ac:dyDescent="0.35">
      <c r="A41" s="16" t="s">
        <v>76</v>
      </c>
      <c r="B41" s="178"/>
      <c r="C41" s="178"/>
      <c r="D41" s="174">
        <v>0</v>
      </c>
      <c r="E41" s="175">
        <v>0</v>
      </c>
      <c r="F41" s="18">
        <f t="shared" si="2"/>
        <v>0</v>
      </c>
    </row>
    <row r="42" spans="1:6" x14ac:dyDescent="0.35">
      <c r="A42" s="16" t="s">
        <v>77</v>
      </c>
      <c r="B42" s="178"/>
      <c r="C42" s="178"/>
      <c r="D42" s="174">
        <v>0</v>
      </c>
      <c r="E42" s="175">
        <v>0</v>
      </c>
      <c r="F42" s="18">
        <f t="shared" si="2"/>
        <v>0</v>
      </c>
    </row>
    <row r="43" spans="1:6" x14ac:dyDescent="0.35">
      <c r="A43" s="16" t="s">
        <v>78</v>
      </c>
      <c r="B43" s="178"/>
      <c r="C43" s="178"/>
      <c r="D43" s="174">
        <v>0</v>
      </c>
      <c r="E43" s="175">
        <v>0</v>
      </c>
      <c r="F43" s="18">
        <f t="shared" si="2"/>
        <v>0</v>
      </c>
    </row>
    <row r="44" spans="1:6" x14ac:dyDescent="0.35">
      <c r="A44" s="16" t="s">
        <v>79</v>
      </c>
      <c r="B44" s="178"/>
      <c r="C44" s="178"/>
      <c r="D44" s="174">
        <v>0</v>
      </c>
      <c r="E44" s="175">
        <v>0</v>
      </c>
      <c r="F44" s="18">
        <f t="shared" si="2"/>
        <v>0</v>
      </c>
    </row>
    <row r="45" spans="1:6" ht="13.15" x14ac:dyDescent="0.4">
      <c r="A45" s="285" t="s">
        <v>248</v>
      </c>
      <c r="B45" s="271"/>
      <c r="C45" s="271"/>
      <c r="D45" s="271"/>
      <c r="E45" s="272"/>
      <c r="F45" s="33">
        <f>SUM(F35:F44)</f>
        <v>0</v>
      </c>
    </row>
    <row r="46" spans="1:6" ht="13.15" x14ac:dyDescent="0.4">
      <c r="A46" s="286" t="s">
        <v>289</v>
      </c>
      <c r="B46" s="287"/>
      <c r="C46" s="287"/>
      <c r="D46" s="287"/>
      <c r="E46" s="287"/>
      <c r="F46" s="287"/>
    </row>
    <row r="47" spans="1:6" x14ac:dyDescent="0.35">
      <c r="A47" s="16" t="s">
        <v>69</v>
      </c>
      <c r="B47" s="172"/>
      <c r="C47" s="172"/>
      <c r="D47" s="174">
        <v>0</v>
      </c>
      <c r="E47" s="175">
        <v>0</v>
      </c>
      <c r="F47" s="18">
        <f t="shared" ref="F47:F56" si="3">ROUND(E47*D47,2)</f>
        <v>0</v>
      </c>
    </row>
    <row r="48" spans="1:6" x14ac:dyDescent="0.35">
      <c r="A48" s="16" t="s">
        <v>71</v>
      </c>
      <c r="B48" s="172"/>
      <c r="C48" s="172"/>
      <c r="D48" s="174">
        <v>0</v>
      </c>
      <c r="E48" s="175">
        <v>0</v>
      </c>
      <c r="F48" s="18">
        <f t="shared" si="3"/>
        <v>0</v>
      </c>
    </row>
    <row r="49" spans="1:6" x14ac:dyDescent="0.35">
      <c r="A49" s="16" t="s">
        <v>72</v>
      </c>
      <c r="B49" s="178"/>
      <c r="C49" s="172"/>
      <c r="D49" s="174">
        <v>0</v>
      </c>
      <c r="E49" s="175">
        <v>0</v>
      </c>
      <c r="F49" s="18">
        <f t="shared" si="3"/>
        <v>0</v>
      </c>
    </row>
    <row r="50" spans="1:6" x14ac:dyDescent="0.35">
      <c r="A50" s="16" t="s">
        <v>73</v>
      </c>
      <c r="B50" s="178"/>
      <c r="C50" s="178"/>
      <c r="D50" s="174">
        <v>0</v>
      </c>
      <c r="E50" s="175">
        <v>0</v>
      </c>
      <c r="F50" s="18">
        <f t="shared" si="3"/>
        <v>0</v>
      </c>
    </row>
    <row r="51" spans="1:6" x14ac:dyDescent="0.35">
      <c r="A51" s="16" t="s">
        <v>74</v>
      </c>
      <c r="B51" s="178"/>
      <c r="C51" s="178"/>
      <c r="D51" s="174">
        <v>0</v>
      </c>
      <c r="E51" s="175">
        <v>0</v>
      </c>
      <c r="F51" s="18">
        <f t="shared" si="3"/>
        <v>0</v>
      </c>
    </row>
    <row r="52" spans="1:6" x14ac:dyDescent="0.35">
      <c r="A52" s="16" t="s">
        <v>75</v>
      </c>
      <c r="B52" s="178"/>
      <c r="C52" s="178"/>
      <c r="D52" s="174">
        <v>0</v>
      </c>
      <c r="E52" s="175">
        <v>0</v>
      </c>
      <c r="F52" s="18">
        <f t="shared" si="3"/>
        <v>0</v>
      </c>
    </row>
    <row r="53" spans="1:6" x14ac:dyDescent="0.35">
      <c r="A53" s="16" t="s">
        <v>76</v>
      </c>
      <c r="B53" s="178"/>
      <c r="C53" s="178"/>
      <c r="D53" s="174">
        <v>0</v>
      </c>
      <c r="E53" s="175">
        <v>0</v>
      </c>
      <c r="F53" s="18">
        <f t="shared" si="3"/>
        <v>0</v>
      </c>
    </row>
    <row r="54" spans="1:6" x14ac:dyDescent="0.35">
      <c r="A54" s="16" t="s">
        <v>77</v>
      </c>
      <c r="B54" s="178"/>
      <c r="C54" s="178"/>
      <c r="D54" s="174">
        <v>0</v>
      </c>
      <c r="E54" s="175">
        <v>0</v>
      </c>
      <c r="F54" s="18">
        <f t="shared" si="3"/>
        <v>0</v>
      </c>
    </row>
    <row r="55" spans="1:6" x14ac:dyDescent="0.35">
      <c r="A55" s="16" t="s">
        <v>78</v>
      </c>
      <c r="B55" s="178"/>
      <c r="C55" s="178"/>
      <c r="D55" s="174">
        <v>0</v>
      </c>
      <c r="E55" s="175">
        <v>0</v>
      </c>
      <c r="F55" s="18">
        <f t="shared" si="3"/>
        <v>0</v>
      </c>
    </row>
    <row r="56" spans="1:6" x14ac:dyDescent="0.35">
      <c r="A56" s="16" t="s">
        <v>79</v>
      </c>
      <c r="B56" s="178"/>
      <c r="C56" s="178"/>
      <c r="D56" s="174">
        <v>0</v>
      </c>
      <c r="E56" s="175">
        <v>0</v>
      </c>
      <c r="F56" s="18">
        <f t="shared" si="3"/>
        <v>0</v>
      </c>
    </row>
    <row r="57" spans="1:6" ht="13.15" x14ac:dyDescent="0.4">
      <c r="A57" s="285" t="s">
        <v>248</v>
      </c>
      <c r="B57" s="271"/>
      <c r="C57" s="271"/>
      <c r="D57" s="271"/>
      <c r="E57" s="272"/>
      <c r="F57" s="33">
        <f>SUM(F47:F56)</f>
        <v>0</v>
      </c>
    </row>
    <row r="58" spans="1:6" ht="13.15" x14ac:dyDescent="0.4">
      <c r="A58" s="289" t="s">
        <v>255</v>
      </c>
      <c r="B58" s="290"/>
      <c r="C58" s="290"/>
      <c r="D58" s="290"/>
      <c r="E58" s="291"/>
      <c r="F58" s="34">
        <f>F57+F45</f>
        <v>0</v>
      </c>
    </row>
    <row r="59" spans="1:6" x14ac:dyDescent="0.35">
      <c r="A59" s="136"/>
      <c r="B59" s="136"/>
      <c r="C59" s="136"/>
      <c r="D59" s="136"/>
      <c r="E59" s="136"/>
      <c r="F59" s="136"/>
    </row>
    <row r="60" spans="1:6" x14ac:dyDescent="0.35">
      <c r="A60" s="22"/>
      <c r="B60" s="22"/>
      <c r="C60" s="22"/>
      <c r="D60" s="22"/>
      <c r="E60" s="22"/>
      <c r="F60" s="22"/>
    </row>
    <row r="62" spans="1:6" ht="20.25" customHeight="1" x14ac:dyDescent="0.55000000000000004">
      <c r="A62" s="261" t="str">
        <f>'Estimated Budget - Summary'!E12</f>
        <v>Partner 2</v>
      </c>
      <c r="B62" s="262"/>
      <c r="C62" s="262"/>
      <c r="D62" s="262"/>
      <c r="E62" s="262"/>
      <c r="F62" s="275"/>
    </row>
    <row r="63" spans="1:6" ht="13.15" x14ac:dyDescent="0.35">
      <c r="A63" s="288" t="s">
        <v>285</v>
      </c>
      <c r="B63" s="288"/>
      <c r="C63" s="288"/>
      <c r="D63" s="288"/>
      <c r="E63" s="288"/>
      <c r="F63" s="288"/>
    </row>
    <row r="64" spans="1:6" ht="25.5" x14ac:dyDescent="0.35">
      <c r="A64" s="115" t="s">
        <v>62</v>
      </c>
      <c r="B64" s="115" t="s">
        <v>273</v>
      </c>
      <c r="C64" s="115" t="s">
        <v>286</v>
      </c>
      <c r="D64" s="115" t="s">
        <v>275</v>
      </c>
      <c r="E64" s="115" t="s">
        <v>287</v>
      </c>
      <c r="F64" s="115" t="s">
        <v>288</v>
      </c>
    </row>
    <row r="65" spans="1:6" x14ac:dyDescent="0.35">
      <c r="A65" s="16" t="s">
        <v>69</v>
      </c>
      <c r="B65" s="172"/>
      <c r="C65" s="172"/>
      <c r="D65" s="174">
        <v>0</v>
      </c>
      <c r="E65" s="175">
        <v>0</v>
      </c>
      <c r="F65" s="18">
        <f t="shared" ref="F65:F74" si="4">ROUND(E65*D65,2)</f>
        <v>0</v>
      </c>
    </row>
    <row r="66" spans="1:6" x14ac:dyDescent="0.35">
      <c r="A66" s="16" t="s">
        <v>71</v>
      </c>
      <c r="B66" s="172"/>
      <c r="C66" s="172"/>
      <c r="D66" s="174">
        <v>0</v>
      </c>
      <c r="E66" s="175">
        <v>0</v>
      </c>
      <c r="F66" s="18">
        <f t="shared" si="4"/>
        <v>0</v>
      </c>
    </row>
    <row r="67" spans="1:6" x14ac:dyDescent="0.35">
      <c r="A67" s="16" t="s">
        <v>72</v>
      </c>
      <c r="B67" s="178"/>
      <c r="C67" s="172"/>
      <c r="D67" s="174">
        <v>0</v>
      </c>
      <c r="E67" s="175">
        <v>0</v>
      </c>
      <c r="F67" s="18">
        <f t="shared" si="4"/>
        <v>0</v>
      </c>
    </row>
    <row r="68" spans="1:6" x14ac:dyDescent="0.35">
      <c r="A68" s="16" t="s">
        <v>73</v>
      </c>
      <c r="B68" s="178"/>
      <c r="C68" s="178"/>
      <c r="D68" s="174">
        <v>0</v>
      </c>
      <c r="E68" s="175">
        <v>0</v>
      </c>
      <c r="F68" s="18">
        <f t="shared" si="4"/>
        <v>0</v>
      </c>
    </row>
    <row r="69" spans="1:6" x14ac:dyDescent="0.35">
      <c r="A69" s="16" t="s">
        <v>74</v>
      </c>
      <c r="B69" s="178"/>
      <c r="C69" s="178"/>
      <c r="D69" s="174">
        <v>0</v>
      </c>
      <c r="E69" s="175">
        <v>0</v>
      </c>
      <c r="F69" s="18">
        <f t="shared" si="4"/>
        <v>0</v>
      </c>
    </row>
    <row r="70" spans="1:6" x14ac:dyDescent="0.35">
      <c r="A70" s="16" t="s">
        <v>75</v>
      </c>
      <c r="B70" s="178"/>
      <c r="C70" s="178"/>
      <c r="D70" s="174">
        <v>0</v>
      </c>
      <c r="E70" s="175">
        <v>0</v>
      </c>
      <c r="F70" s="18">
        <f t="shared" si="4"/>
        <v>0</v>
      </c>
    </row>
    <row r="71" spans="1:6" x14ac:dyDescent="0.35">
      <c r="A71" s="16" t="s">
        <v>76</v>
      </c>
      <c r="B71" s="178"/>
      <c r="C71" s="178"/>
      <c r="D71" s="174">
        <v>0</v>
      </c>
      <c r="E71" s="175">
        <v>0</v>
      </c>
      <c r="F71" s="18">
        <f t="shared" si="4"/>
        <v>0</v>
      </c>
    </row>
    <row r="72" spans="1:6" x14ac:dyDescent="0.35">
      <c r="A72" s="16" t="s">
        <v>77</v>
      </c>
      <c r="B72" s="178"/>
      <c r="C72" s="178"/>
      <c r="D72" s="174">
        <v>0</v>
      </c>
      <c r="E72" s="175">
        <v>0</v>
      </c>
      <c r="F72" s="18">
        <f t="shared" si="4"/>
        <v>0</v>
      </c>
    </row>
    <row r="73" spans="1:6" x14ac:dyDescent="0.35">
      <c r="A73" s="16" t="s">
        <v>78</v>
      </c>
      <c r="B73" s="178"/>
      <c r="C73" s="178"/>
      <c r="D73" s="174">
        <v>0</v>
      </c>
      <c r="E73" s="175">
        <v>0</v>
      </c>
      <c r="F73" s="18">
        <f t="shared" si="4"/>
        <v>0</v>
      </c>
    </row>
    <row r="74" spans="1:6" x14ac:dyDescent="0.35">
      <c r="A74" s="16" t="s">
        <v>79</v>
      </c>
      <c r="B74" s="178"/>
      <c r="C74" s="178"/>
      <c r="D74" s="174">
        <v>0</v>
      </c>
      <c r="E74" s="175">
        <v>0</v>
      </c>
      <c r="F74" s="18">
        <f t="shared" si="4"/>
        <v>0</v>
      </c>
    </row>
    <row r="75" spans="1:6" ht="13.15" x14ac:dyDescent="0.4">
      <c r="A75" s="285" t="s">
        <v>248</v>
      </c>
      <c r="B75" s="271"/>
      <c r="C75" s="271"/>
      <c r="D75" s="271"/>
      <c r="E75" s="272"/>
      <c r="F75" s="33">
        <f>SUM(F65:F74)</f>
        <v>0</v>
      </c>
    </row>
    <row r="76" spans="1:6" ht="13.15" x14ac:dyDescent="0.4">
      <c r="A76" s="286" t="s">
        <v>289</v>
      </c>
      <c r="B76" s="287"/>
      <c r="C76" s="287"/>
      <c r="D76" s="287"/>
      <c r="E76" s="287"/>
      <c r="F76" s="287"/>
    </row>
    <row r="77" spans="1:6" x14ac:dyDescent="0.35">
      <c r="A77" s="16" t="s">
        <v>69</v>
      </c>
      <c r="B77" s="172"/>
      <c r="C77" s="172"/>
      <c r="D77" s="174">
        <v>0</v>
      </c>
      <c r="E77" s="175">
        <v>0</v>
      </c>
      <c r="F77" s="18">
        <f t="shared" ref="F77:F86" si="5">ROUND(E77*D77,2)</f>
        <v>0</v>
      </c>
    </row>
    <row r="78" spans="1:6" x14ac:dyDescent="0.35">
      <c r="A78" s="16" t="s">
        <v>71</v>
      </c>
      <c r="B78" s="172"/>
      <c r="C78" s="172"/>
      <c r="D78" s="174">
        <v>0</v>
      </c>
      <c r="E78" s="175">
        <v>0</v>
      </c>
      <c r="F78" s="18">
        <f t="shared" si="5"/>
        <v>0</v>
      </c>
    </row>
    <row r="79" spans="1:6" x14ac:dyDescent="0.35">
      <c r="A79" s="16" t="s">
        <v>72</v>
      </c>
      <c r="B79" s="178"/>
      <c r="C79" s="172"/>
      <c r="D79" s="174">
        <v>0</v>
      </c>
      <c r="E79" s="175">
        <v>0</v>
      </c>
      <c r="F79" s="18">
        <f t="shared" si="5"/>
        <v>0</v>
      </c>
    </row>
    <row r="80" spans="1:6" x14ac:dyDescent="0.35">
      <c r="A80" s="16" t="s">
        <v>73</v>
      </c>
      <c r="B80" s="178"/>
      <c r="C80" s="178"/>
      <c r="D80" s="174">
        <v>0</v>
      </c>
      <c r="E80" s="175">
        <v>0</v>
      </c>
      <c r="F80" s="18">
        <f t="shared" si="5"/>
        <v>0</v>
      </c>
    </row>
    <row r="81" spans="1:6" x14ac:dyDescent="0.35">
      <c r="A81" s="16" t="s">
        <v>74</v>
      </c>
      <c r="B81" s="178"/>
      <c r="C81" s="178"/>
      <c r="D81" s="174">
        <v>0</v>
      </c>
      <c r="E81" s="175">
        <v>0</v>
      </c>
      <c r="F81" s="18">
        <f t="shared" si="5"/>
        <v>0</v>
      </c>
    </row>
    <row r="82" spans="1:6" x14ac:dyDescent="0.35">
      <c r="A82" s="16" t="s">
        <v>75</v>
      </c>
      <c r="B82" s="178"/>
      <c r="C82" s="178"/>
      <c r="D82" s="174">
        <v>0</v>
      </c>
      <c r="E82" s="175">
        <v>0</v>
      </c>
      <c r="F82" s="18">
        <f t="shared" si="5"/>
        <v>0</v>
      </c>
    </row>
    <row r="83" spans="1:6" x14ac:dyDescent="0.35">
      <c r="A83" s="16" t="s">
        <v>76</v>
      </c>
      <c r="B83" s="178"/>
      <c r="C83" s="178"/>
      <c r="D83" s="174">
        <v>0</v>
      </c>
      <c r="E83" s="175">
        <v>0</v>
      </c>
      <c r="F83" s="18">
        <f t="shared" si="5"/>
        <v>0</v>
      </c>
    </row>
    <row r="84" spans="1:6" x14ac:dyDescent="0.35">
      <c r="A84" s="16" t="s">
        <v>77</v>
      </c>
      <c r="B84" s="178"/>
      <c r="C84" s="178"/>
      <c r="D84" s="174">
        <v>0</v>
      </c>
      <c r="E84" s="175">
        <v>0</v>
      </c>
      <c r="F84" s="18">
        <f t="shared" si="5"/>
        <v>0</v>
      </c>
    </row>
    <row r="85" spans="1:6" x14ac:dyDescent="0.35">
      <c r="A85" s="16" t="s">
        <v>78</v>
      </c>
      <c r="B85" s="178"/>
      <c r="C85" s="178"/>
      <c r="D85" s="174">
        <v>0</v>
      </c>
      <c r="E85" s="175">
        <v>0</v>
      </c>
      <c r="F85" s="18">
        <f t="shared" si="5"/>
        <v>0</v>
      </c>
    </row>
    <row r="86" spans="1:6" x14ac:dyDescent="0.35">
      <c r="A86" s="16" t="s">
        <v>79</v>
      </c>
      <c r="B86" s="178"/>
      <c r="C86" s="178"/>
      <c r="D86" s="174">
        <v>0</v>
      </c>
      <c r="E86" s="175">
        <v>0</v>
      </c>
      <c r="F86" s="18">
        <f t="shared" si="5"/>
        <v>0</v>
      </c>
    </row>
    <row r="87" spans="1:6" ht="13.15" x14ac:dyDescent="0.4">
      <c r="A87" s="285" t="s">
        <v>248</v>
      </c>
      <c r="B87" s="271"/>
      <c r="C87" s="271"/>
      <c r="D87" s="271"/>
      <c r="E87" s="272"/>
      <c r="F87" s="33">
        <f>SUM(F77:F86)</f>
        <v>0</v>
      </c>
    </row>
    <row r="88" spans="1:6" ht="13.15" x14ac:dyDescent="0.4">
      <c r="A88" s="289" t="s">
        <v>255</v>
      </c>
      <c r="B88" s="290"/>
      <c r="C88" s="290"/>
      <c r="D88" s="290"/>
      <c r="E88" s="291"/>
      <c r="F88" s="34">
        <f>F87+F75</f>
        <v>0</v>
      </c>
    </row>
    <row r="89" spans="1:6" x14ac:dyDescent="0.35">
      <c r="A89" s="136"/>
      <c r="B89" s="136"/>
      <c r="C89" s="136"/>
      <c r="D89" s="136"/>
      <c r="E89" s="136"/>
      <c r="F89" s="136"/>
    </row>
    <row r="90" spans="1:6" x14ac:dyDescent="0.35">
      <c r="A90" s="22"/>
      <c r="B90" s="22"/>
      <c r="C90" s="22"/>
      <c r="D90" s="22"/>
      <c r="E90" s="22"/>
      <c r="F90" s="22"/>
    </row>
    <row r="92" spans="1:6" ht="20.25" customHeight="1" x14ac:dyDescent="0.55000000000000004">
      <c r="A92" s="261" t="str">
        <f>'Estimated Budget - Summary'!F12</f>
        <v>Partner 3</v>
      </c>
      <c r="B92" s="262"/>
      <c r="C92" s="262"/>
      <c r="D92" s="262"/>
      <c r="E92" s="262"/>
      <c r="F92" s="275"/>
    </row>
    <row r="93" spans="1:6" ht="13.15" x14ac:dyDescent="0.35">
      <c r="A93" s="288" t="s">
        <v>285</v>
      </c>
      <c r="B93" s="288"/>
      <c r="C93" s="288"/>
      <c r="D93" s="288"/>
      <c r="E93" s="288"/>
      <c r="F93" s="288"/>
    </row>
    <row r="94" spans="1:6" ht="25.5" x14ac:dyDescent="0.35">
      <c r="A94" s="115" t="s">
        <v>62</v>
      </c>
      <c r="B94" s="115" t="s">
        <v>273</v>
      </c>
      <c r="C94" s="115" t="s">
        <v>286</v>
      </c>
      <c r="D94" s="115" t="s">
        <v>275</v>
      </c>
      <c r="E94" s="115" t="s">
        <v>287</v>
      </c>
      <c r="F94" s="115" t="s">
        <v>288</v>
      </c>
    </row>
    <row r="95" spans="1:6" x14ac:dyDescent="0.35">
      <c r="A95" s="16" t="s">
        <v>69</v>
      </c>
      <c r="B95" s="172"/>
      <c r="C95" s="172"/>
      <c r="D95" s="174">
        <v>0</v>
      </c>
      <c r="E95" s="175">
        <v>0</v>
      </c>
      <c r="F95" s="18">
        <f t="shared" ref="F95:F104" si="6">ROUND(E95*D95,2)</f>
        <v>0</v>
      </c>
    </row>
    <row r="96" spans="1:6" x14ac:dyDescent="0.35">
      <c r="A96" s="16" t="s">
        <v>71</v>
      </c>
      <c r="B96" s="172"/>
      <c r="C96" s="172"/>
      <c r="D96" s="174">
        <v>0</v>
      </c>
      <c r="E96" s="175">
        <v>0</v>
      </c>
      <c r="F96" s="18">
        <f t="shared" si="6"/>
        <v>0</v>
      </c>
    </row>
    <row r="97" spans="1:6" x14ac:dyDescent="0.35">
      <c r="A97" s="16" t="s">
        <v>72</v>
      </c>
      <c r="B97" s="178"/>
      <c r="C97" s="172"/>
      <c r="D97" s="174">
        <v>0</v>
      </c>
      <c r="E97" s="175">
        <v>0</v>
      </c>
      <c r="F97" s="18">
        <f t="shared" si="6"/>
        <v>0</v>
      </c>
    </row>
    <row r="98" spans="1:6" x14ac:dyDescent="0.35">
      <c r="A98" s="16" t="s">
        <v>73</v>
      </c>
      <c r="B98" s="178"/>
      <c r="C98" s="178"/>
      <c r="D98" s="174">
        <v>0</v>
      </c>
      <c r="E98" s="175">
        <v>0</v>
      </c>
      <c r="F98" s="18">
        <f t="shared" si="6"/>
        <v>0</v>
      </c>
    </row>
    <row r="99" spans="1:6" x14ac:dyDescent="0.35">
      <c r="A99" s="16" t="s">
        <v>74</v>
      </c>
      <c r="B99" s="178"/>
      <c r="C99" s="178"/>
      <c r="D99" s="174">
        <v>0</v>
      </c>
      <c r="E99" s="175">
        <v>0</v>
      </c>
      <c r="F99" s="18">
        <f t="shared" si="6"/>
        <v>0</v>
      </c>
    </row>
    <row r="100" spans="1:6" x14ac:dyDescent="0.35">
      <c r="A100" s="16" t="s">
        <v>75</v>
      </c>
      <c r="B100" s="178"/>
      <c r="C100" s="178"/>
      <c r="D100" s="174">
        <v>0</v>
      </c>
      <c r="E100" s="175">
        <v>0</v>
      </c>
      <c r="F100" s="18">
        <f t="shared" si="6"/>
        <v>0</v>
      </c>
    </row>
    <row r="101" spans="1:6" x14ac:dyDescent="0.35">
      <c r="A101" s="16" t="s">
        <v>76</v>
      </c>
      <c r="B101" s="178"/>
      <c r="C101" s="178"/>
      <c r="D101" s="174">
        <v>0</v>
      </c>
      <c r="E101" s="175">
        <v>0</v>
      </c>
      <c r="F101" s="18">
        <f t="shared" si="6"/>
        <v>0</v>
      </c>
    </row>
    <row r="102" spans="1:6" x14ac:dyDescent="0.35">
      <c r="A102" s="16" t="s">
        <v>77</v>
      </c>
      <c r="B102" s="178"/>
      <c r="C102" s="178"/>
      <c r="D102" s="174">
        <v>0</v>
      </c>
      <c r="E102" s="175">
        <v>0</v>
      </c>
      <c r="F102" s="18">
        <f t="shared" si="6"/>
        <v>0</v>
      </c>
    </row>
    <row r="103" spans="1:6" x14ac:dyDescent="0.35">
      <c r="A103" s="16" t="s">
        <v>78</v>
      </c>
      <c r="B103" s="178"/>
      <c r="C103" s="178"/>
      <c r="D103" s="174">
        <v>0</v>
      </c>
      <c r="E103" s="175">
        <v>0</v>
      </c>
      <c r="F103" s="18">
        <f t="shared" si="6"/>
        <v>0</v>
      </c>
    </row>
    <row r="104" spans="1:6" x14ac:dyDescent="0.35">
      <c r="A104" s="16" t="s">
        <v>79</v>
      </c>
      <c r="B104" s="178"/>
      <c r="C104" s="178"/>
      <c r="D104" s="174">
        <v>0</v>
      </c>
      <c r="E104" s="175">
        <v>0</v>
      </c>
      <c r="F104" s="18">
        <f t="shared" si="6"/>
        <v>0</v>
      </c>
    </row>
    <row r="105" spans="1:6" ht="13.15" x14ac:dyDescent="0.4">
      <c r="A105" s="285" t="s">
        <v>248</v>
      </c>
      <c r="B105" s="271"/>
      <c r="C105" s="271"/>
      <c r="D105" s="271"/>
      <c r="E105" s="272"/>
      <c r="F105" s="33">
        <f>SUM(F95:F104)</f>
        <v>0</v>
      </c>
    </row>
    <row r="106" spans="1:6" ht="13.15" x14ac:dyDescent="0.4">
      <c r="A106" s="286" t="s">
        <v>289</v>
      </c>
      <c r="B106" s="287"/>
      <c r="C106" s="287"/>
      <c r="D106" s="287"/>
      <c r="E106" s="287"/>
      <c r="F106" s="287"/>
    </row>
    <row r="107" spans="1:6" x14ac:dyDescent="0.35">
      <c r="A107" s="16" t="s">
        <v>69</v>
      </c>
      <c r="B107" s="172"/>
      <c r="C107" s="172"/>
      <c r="D107" s="174">
        <v>0</v>
      </c>
      <c r="E107" s="175">
        <v>0</v>
      </c>
      <c r="F107" s="18">
        <f t="shared" ref="F107:F116" si="7">ROUND(E107*D107,2)</f>
        <v>0</v>
      </c>
    </row>
    <row r="108" spans="1:6" x14ac:dyDescent="0.35">
      <c r="A108" s="16" t="s">
        <v>71</v>
      </c>
      <c r="B108" s="172"/>
      <c r="C108" s="172"/>
      <c r="D108" s="174">
        <v>0</v>
      </c>
      <c r="E108" s="175">
        <v>0</v>
      </c>
      <c r="F108" s="18">
        <f t="shared" si="7"/>
        <v>0</v>
      </c>
    </row>
    <row r="109" spans="1:6" x14ac:dyDescent="0.35">
      <c r="A109" s="16" t="s">
        <v>72</v>
      </c>
      <c r="B109" s="178"/>
      <c r="C109" s="172"/>
      <c r="D109" s="174">
        <v>0</v>
      </c>
      <c r="E109" s="175">
        <v>0</v>
      </c>
      <c r="F109" s="18">
        <f t="shared" si="7"/>
        <v>0</v>
      </c>
    </row>
    <row r="110" spans="1:6" x14ac:dyDescent="0.35">
      <c r="A110" s="16" t="s">
        <v>73</v>
      </c>
      <c r="B110" s="178"/>
      <c r="C110" s="178"/>
      <c r="D110" s="174">
        <v>0</v>
      </c>
      <c r="E110" s="175">
        <v>0</v>
      </c>
      <c r="F110" s="18">
        <f t="shared" si="7"/>
        <v>0</v>
      </c>
    </row>
    <row r="111" spans="1:6" x14ac:dyDescent="0.35">
      <c r="A111" s="16" t="s">
        <v>74</v>
      </c>
      <c r="B111" s="178"/>
      <c r="C111" s="178"/>
      <c r="D111" s="174">
        <v>0</v>
      </c>
      <c r="E111" s="175">
        <v>0</v>
      </c>
      <c r="F111" s="18">
        <f t="shared" si="7"/>
        <v>0</v>
      </c>
    </row>
    <row r="112" spans="1:6" x14ac:dyDescent="0.35">
      <c r="A112" s="16" t="s">
        <v>75</v>
      </c>
      <c r="B112" s="178"/>
      <c r="C112" s="178"/>
      <c r="D112" s="174">
        <v>0</v>
      </c>
      <c r="E112" s="175">
        <v>0</v>
      </c>
      <c r="F112" s="18">
        <f t="shared" si="7"/>
        <v>0</v>
      </c>
    </row>
    <row r="113" spans="1:6" x14ac:dyDescent="0.35">
      <c r="A113" s="16" t="s">
        <v>76</v>
      </c>
      <c r="B113" s="178"/>
      <c r="C113" s="178"/>
      <c r="D113" s="174">
        <v>0</v>
      </c>
      <c r="E113" s="175">
        <v>0</v>
      </c>
      <c r="F113" s="18">
        <f t="shared" si="7"/>
        <v>0</v>
      </c>
    </row>
    <row r="114" spans="1:6" x14ac:dyDescent="0.35">
      <c r="A114" s="16" t="s">
        <v>77</v>
      </c>
      <c r="B114" s="178"/>
      <c r="C114" s="178"/>
      <c r="D114" s="174">
        <v>0</v>
      </c>
      <c r="E114" s="175">
        <v>0</v>
      </c>
      <c r="F114" s="18">
        <f t="shared" si="7"/>
        <v>0</v>
      </c>
    </row>
    <row r="115" spans="1:6" x14ac:dyDescent="0.35">
      <c r="A115" s="16" t="s">
        <v>78</v>
      </c>
      <c r="B115" s="178"/>
      <c r="C115" s="178"/>
      <c r="D115" s="174">
        <v>0</v>
      </c>
      <c r="E115" s="175">
        <v>0</v>
      </c>
      <c r="F115" s="18">
        <f t="shared" si="7"/>
        <v>0</v>
      </c>
    </row>
    <row r="116" spans="1:6" x14ac:dyDescent="0.35">
      <c r="A116" s="16" t="s">
        <v>79</v>
      </c>
      <c r="B116" s="178"/>
      <c r="C116" s="178"/>
      <c r="D116" s="174">
        <v>0</v>
      </c>
      <c r="E116" s="175">
        <v>0</v>
      </c>
      <c r="F116" s="18">
        <f t="shared" si="7"/>
        <v>0</v>
      </c>
    </row>
    <row r="117" spans="1:6" ht="13.15" x14ac:dyDescent="0.4">
      <c r="A117" s="285" t="s">
        <v>248</v>
      </c>
      <c r="B117" s="271"/>
      <c r="C117" s="271"/>
      <c r="D117" s="271"/>
      <c r="E117" s="272"/>
      <c r="F117" s="33">
        <f>SUM(F107:F116)</f>
        <v>0</v>
      </c>
    </row>
    <row r="118" spans="1:6" ht="13.15" x14ac:dyDescent="0.4">
      <c r="A118" s="289" t="s">
        <v>255</v>
      </c>
      <c r="B118" s="290"/>
      <c r="C118" s="290"/>
      <c r="D118" s="290"/>
      <c r="E118" s="291"/>
      <c r="F118" s="34">
        <f>F117+F105</f>
        <v>0</v>
      </c>
    </row>
    <row r="119" spans="1:6" x14ac:dyDescent="0.35">
      <c r="A119" s="136"/>
      <c r="B119" s="136"/>
      <c r="C119" s="136"/>
      <c r="D119" s="136"/>
      <c r="E119" s="136"/>
      <c r="F119" s="136"/>
    </row>
    <row r="120" spans="1:6" x14ac:dyDescent="0.35">
      <c r="A120" s="22"/>
      <c r="B120" s="22"/>
      <c r="C120" s="22"/>
      <c r="D120" s="22"/>
      <c r="E120" s="22"/>
      <c r="F120" s="22"/>
    </row>
    <row r="122" spans="1:6" ht="20.25" customHeight="1" x14ac:dyDescent="0.55000000000000004">
      <c r="A122" s="261" t="str">
        <f>'Estimated Budget - Summary'!G12</f>
        <v>Partner 4</v>
      </c>
      <c r="B122" s="262"/>
      <c r="C122" s="262"/>
      <c r="D122" s="262"/>
      <c r="E122" s="262"/>
      <c r="F122" s="275"/>
    </row>
    <row r="123" spans="1:6" ht="13.15" x14ac:dyDescent="0.35">
      <c r="A123" s="288" t="s">
        <v>285</v>
      </c>
      <c r="B123" s="288"/>
      <c r="C123" s="288"/>
      <c r="D123" s="288"/>
      <c r="E123" s="288"/>
      <c r="F123" s="288"/>
    </row>
    <row r="124" spans="1:6" ht="25.5" x14ac:dyDescent="0.35">
      <c r="A124" s="115" t="s">
        <v>62</v>
      </c>
      <c r="B124" s="115" t="s">
        <v>273</v>
      </c>
      <c r="C124" s="115" t="s">
        <v>286</v>
      </c>
      <c r="D124" s="115" t="s">
        <v>275</v>
      </c>
      <c r="E124" s="115" t="s">
        <v>287</v>
      </c>
      <c r="F124" s="115" t="s">
        <v>288</v>
      </c>
    </row>
    <row r="125" spans="1:6" x14ac:dyDescent="0.35">
      <c r="A125" s="16" t="s">
        <v>69</v>
      </c>
      <c r="B125" s="172"/>
      <c r="C125" s="172"/>
      <c r="D125" s="174">
        <v>0</v>
      </c>
      <c r="E125" s="175">
        <v>0</v>
      </c>
      <c r="F125" s="18">
        <f t="shared" ref="F125:F134" si="8">ROUND(E125*D125,2)</f>
        <v>0</v>
      </c>
    </row>
    <row r="126" spans="1:6" x14ac:dyDescent="0.35">
      <c r="A126" s="16" t="s">
        <v>71</v>
      </c>
      <c r="B126" s="172"/>
      <c r="C126" s="172"/>
      <c r="D126" s="174">
        <v>0</v>
      </c>
      <c r="E126" s="175">
        <v>0</v>
      </c>
      <c r="F126" s="18">
        <f t="shared" si="8"/>
        <v>0</v>
      </c>
    </row>
    <row r="127" spans="1:6" x14ac:dyDescent="0.35">
      <c r="A127" s="16" t="s">
        <v>72</v>
      </c>
      <c r="B127" s="178"/>
      <c r="C127" s="172"/>
      <c r="D127" s="174">
        <v>0</v>
      </c>
      <c r="E127" s="175">
        <v>0</v>
      </c>
      <c r="F127" s="18">
        <f t="shared" si="8"/>
        <v>0</v>
      </c>
    </row>
    <row r="128" spans="1:6" x14ac:dyDescent="0.35">
      <c r="A128" s="16" t="s">
        <v>73</v>
      </c>
      <c r="B128" s="178"/>
      <c r="C128" s="178"/>
      <c r="D128" s="174">
        <v>0</v>
      </c>
      <c r="E128" s="175">
        <v>0</v>
      </c>
      <c r="F128" s="18">
        <f t="shared" si="8"/>
        <v>0</v>
      </c>
    </row>
    <row r="129" spans="1:6" x14ac:dyDescent="0.35">
      <c r="A129" s="16" t="s">
        <v>74</v>
      </c>
      <c r="B129" s="178"/>
      <c r="C129" s="178"/>
      <c r="D129" s="174">
        <v>0</v>
      </c>
      <c r="E129" s="175">
        <v>0</v>
      </c>
      <c r="F129" s="18">
        <f t="shared" si="8"/>
        <v>0</v>
      </c>
    </row>
    <row r="130" spans="1:6" x14ac:dyDescent="0.35">
      <c r="A130" s="16" t="s">
        <v>75</v>
      </c>
      <c r="B130" s="178"/>
      <c r="C130" s="178"/>
      <c r="D130" s="174">
        <v>0</v>
      </c>
      <c r="E130" s="175">
        <v>0</v>
      </c>
      <c r="F130" s="18">
        <f t="shared" si="8"/>
        <v>0</v>
      </c>
    </row>
    <row r="131" spans="1:6" x14ac:dyDescent="0.35">
      <c r="A131" s="16" t="s">
        <v>76</v>
      </c>
      <c r="B131" s="178"/>
      <c r="C131" s="178"/>
      <c r="D131" s="174">
        <v>0</v>
      </c>
      <c r="E131" s="175">
        <v>0</v>
      </c>
      <c r="F131" s="18">
        <f t="shared" si="8"/>
        <v>0</v>
      </c>
    </row>
    <row r="132" spans="1:6" x14ac:dyDescent="0.35">
      <c r="A132" s="16" t="s">
        <v>77</v>
      </c>
      <c r="B132" s="178"/>
      <c r="C132" s="178"/>
      <c r="D132" s="174">
        <v>0</v>
      </c>
      <c r="E132" s="175">
        <v>0</v>
      </c>
      <c r="F132" s="18">
        <f t="shared" si="8"/>
        <v>0</v>
      </c>
    </row>
    <row r="133" spans="1:6" x14ac:dyDescent="0.35">
      <c r="A133" s="16" t="s">
        <v>78</v>
      </c>
      <c r="B133" s="178"/>
      <c r="C133" s="178"/>
      <c r="D133" s="174">
        <v>0</v>
      </c>
      <c r="E133" s="175">
        <v>0</v>
      </c>
      <c r="F133" s="18">
        <f t="shared" si="8"/>
        <v>0</v>
      </c>
    </row>
    <row r="134" spans="1:6" x14ac:dyDescent="0.35">
      <c r="A134" s="16" t="s">
        <v>79</v>
      </c>
      <c r="B134" s="178"/>
      <c r="C134" s="178"/>
      <c r="D134" s="174">
        <v>0</v>
      </c>
      <c r="E134" s="175">
        <v>0</v>
      </c>
      <c r="F134" s="18">
        <f t="shared" si="8"/>
        <v>0</v>
      </c>
    </row>
    <row r="135" spans="1:6" ht="13.15" x14ac:dyDescent="0.4">
      <c r="A135" s="285" t="s">
        <v>248</v>
      </c>
      <c r="B135" s="271"/>
      <c r="C135" s="271"/>
      <c r="D135" s="271"/>
      <c r="E135" s="272"/>
      <c r="F135" s="33">
        <f>SUM(F125:F134)</f>
        <v>0</v>
      </c>
    </row>
    <row r="136" spans="1:6" ht="13.15" x14ac:dyDescent="0.4">
      <c r="A136" s="286" t="s">
        <v>289</v>
      </c>
      <c r="B136" s="287"/>
      <c r="C136" s="287"/>
      <c r="D136" s="287"/>
      <c r="E136" s="287"/>
      <c r="F136" s="287"/>
    </row>
    <row r="137" spans="1:6" x14ac:dyDescent="0.35">
      <c r="A137" s="16" t="s">
        <v>69</v>
      </c>
      <c r="B137" s="172"/>
      <c r="C137" s="172"/>
      <c r="D137" s="174">
        <v>0</v>
      </c>
      <c r="E137" s="175">
        <v>0</v>
      </c>
      <c r="F137" s="18">
        <f t="shared" ref="F137:F146" si="9">ROUND(E137*D137,2)</f>
        <v>0</v>
      </c>
    </row>
    <row r="138" spans="1:6" x14ac:dyDescent="0.35">
      <c r="A138" s="16" t="s">
        <v>71</v>
      </c>
      <c r="B138" s="172"/>
      <c r="C138" s="172"/>
      <c r="D138" s="174">
        <v>0</v>
      </c>
      <c r="E138" s="175">
        <v>0</v>
      </c>
      <c r="F138" s="18">
        <f t="shared" si="9"/>
        <v>0</v>
      </c>
    </row>
    <row r="139" spans="1:6" x14ac:dyDescent="0.35">
      <c r="A139" s="16" t="s">
        <v>72</v>
      </c>
      <c r="B139" s="178"/>
      <c r="C139" s="172"/>
      <c r="D139" s="174">
        <v>0</v>
      </c>
      <c r="E139" s="175">
        <v>0</v>
      </c>
      <c r="F139" s="18">
        <f t="shared" si="9"/>
        <v>0</v>
      </c>
    </row>
    <row r="140" spans="1:6" x14ac:dyDescent="0.35">
      <c r="A140" s="16" t="s">
        <v>73</v>
      </c>
      <c r="B140" s="178"/>
      <c r="C140" s="178"/>
      <c r="D140" s="174">
        <v>0</v>
      </c>
      <c r="E140" s="175">
        <v>0</v>
      </c>
      <c r="F140" s="18">
        <f t="shared" si="9"/>
        <v>0</v>
      </c>
    </row>
    <row r="141" spans="1:6" x14ac:dyDescent="0.35">
      <c r="A141" s="16" t="s">
        <v>74</v>
      </c>
      <c r="B141" s="178"/>
      <c r="C141" s="178"/>
      <c r="D141" s="174">
        <v>0</v>
      </c>
      <c r="E141" s="175">
        <v>0</v>
      </c>
      <c r="F141" s="18">
        <f t="shared" si="9"/>
        <v>0</v>
      </c>
    </row>
    <row r="142" spans="1:6" x14ac:dyDescent="0.35">
      <c r="A142" s="16" t="s">
        <v>75</v>
      </c>
      <c r="B142" s="178"/>
      <c r="C142" s="178"/>
      <c r="D142" s="174">
        <v>0</v>
      </c>
      <c r="E142" s="175">
        <v>0</v>
      </c>
      <c r="F142" s="18">
        <f t="shared" si="9"/>
        <v>0</v>
      </c>
    </row>
    <row r="143" spans="1:6" x14ac:dyDescent="0.35">
      <c r="A143" s="16" t="s">
        <v>76</v>
      </c>
      <c r="B143" s="178"/>
      <c r="C143" s="178"/>
      <c r="D143" s="174">
        <v>0</v>
      </c>
      <c r="E143" s="175">
        <v>0</v>
      </c>
      <c r="F143" s="18">
        <f t="shared" si="9"/>
        <v>0</v>
      </c>
    </row>
    <row r="144" spans="1:6" x14ac:dyDescent="0.35">
      <c r="A144" s="16" t="s">
        <v>77</v>
      </c>
      <c r="B144" s="178"/>
      <c r="C144" s="178"/>
      <c r="D144" s="174">
        <v>0</v>
      </c>
      <c r="E144" s="175">
        <v>0</v>
      </c>
      <c r="F144" s="18">
        <f t="shared" si="9"/>
        <v>0</v>
      </c>
    </row>
    <row r="145" spans="1:6" x14ac:dyDescent="0.35">
      <c r="A145" s="16" t="s">
        <v>78</v>
      </c>
      <c r="B145" s="178"/>
      <c r="C145" s="178"/>
      <c r="D145" s="174">
        <v>0</v>
      </c>
      <c r="E145" s="175">
        <v>0</v>
      </c>
      <c r="F145" s="18">
        <f t="shared" si="9"/>
        <v>0</v>
      </c>
    </row>
    <row r="146" spans="1:6" x14ac:dyDescent="0.35">
      <c r="A146" s="16" t="s">
        <v>79</v>
      </c>
      <c r="B146" s="178"/>
      <c r="C146" s="178"/>
      <c r="D146" s="174">
        <v>0</v>
      </c>
      <c r="E146" s="175">
        <v>0</v>
      </c>
      <c r="F146" s="18">
        <f t="shared" si="9"/>
        <v>0</v>
      </c>
    </row>
    <row r="147" spans="1:6" ht="13.15" x14ac:dyDescent="0.4">
      <c r="A147" s="285" t="s">
        <v>248</v>
      </c>
      <c r="B147" s="271"/>
      <c r="C147" s="271"/>
      <c r="D147" s="271"/>
      <c r="E147" s="272"/>
      <c r="F147" s="33">
        <f>SUM(F137:F146)</f>
        <v>0</v>
      </c>
    </row>
    <row r="148" spans="1:6" ht="13.15" x14ac:dyDescent="0.4">
      <c r="A148" s="289" t="s">
        <v>255</v>
      </c>
      <c r="B148" s="290"/>
      <c r="C148" s="290"/>
      <c r="D148" s="290"/>
      <c r="E148" s="291"/>
      <c r="F148" s="34">
        <f>F147+F135</f>
        <v>0</v>
      </c>
    </row>
    <row r="149" spans="1:6" x14ac:dyDescent="0.35">
      <c r="A149" s="136"/>
      <c r="B149" s="136"/>
      <c r="C149" s="136"/>
      <c r="D149" s="136"/>
      <c r="E149" s="136"/>
      <c r="F149" s="136"/>
    </row>
    <row r="150" spans="1:6" x14ac:dyDescent="0.35">
      <c r="A150" s="22"/>
      <c r="B150" s="22"/>
      <c r="C150" s="22"/>
      <c r="D150" s="22"/>
      <c r="E150" s="22"/>
      <c r="F150" s="22"/>
    </row>
    <row r="152" spans="1:6" ht="20.25" customHeight="1" x14ac:dyDescent="0.55000000000000004">
      <c r="A152" s="261" t="str">
        <f>'Estimated Budget - Summary'!H12</f>
        <v>Partner 5</v>
      </c>
      <c r="B152" s="262"/>
      <c r="C152" s="262"/>
      <c r="D152" s="262"/>
      <c r="E152" s="262"/>
      <c r="F152" s="275"/>
    </row>
    <row r="153" spans="1:6" ht="13.15" x14ac:dyDescent="0.35">
      <c r="A153" s="288" t="s">
        <v>285</v>
      </c>
      <c r="B153" s="288"/>
      <c r="C153" s="288"/>
      <c r="D153" s="288"/>
      <c r="E153" s="288"/>
      <c r="F153" s="288"/>
    </row>
    <row r="154" spans="1:6" ht="25.5" x14ac:dyDescent="0.35">
      <c r="A154" s="115" t="s">
        <v>62</v>
      </c>
      <c r="B154" s="115" t="s">
        <v>273</v>
      </c>
      <c r="C154" s="115" t="s">
        <v>286</v>
      </c>
      <c r="D154" s="115" t="s">
        <v>275</v>
      </c>
      <c r="E154" s="115" t="s">
        <v>287</v>
      </c>
      <c r="F154" s="115" t="s">
        <v>288</v>
      </c>
    </row>
    <row r="155" spans="1:6" x14ac:dyDescent="0.35">
      <c r="A155" s="16" t="s">
        <v>69</v>
      </c>
      <c r="B155" s="172"/>
      <c r="C155" s="172"/>
      <c r="D155" s="174">
        <v>0</v>
      </c>
      <c r="E155" s="175">
        <v>0</v>
      </c>
      <c r="F155" s="18">
        <f t="shared" ref="F155:F164" si="10">ROUND(E155*D155,2)</f>
        <v>0</v>
      </c>
    </row>
    <row r="156" spans="1:6" x14ac:dyDescent="0.35">
      <c r="A156" s="16" t="s">
        <v>71</v>
      </c>
      <c r="B156" s="172"/>
      <c r="C156" s="172"/>
      <c r="D156" s="174">
        <v>0</v>
      </c>
      <c r="E156" s="175">
        <v>0</v>
      </c>
      <c r="F156" s="18">
        <f t="shared" si="10"/>
        <v>0</v>
      </c>
    </row>
    <row r="157" spans="1:6" x14ac:dyDescent="0.35">
      <c r="A157" s="16" t="s">
        <v>72</v>
      </c>
      <c r="B157" s="178"/>
      <c r="C157" s="172"/>
      <c r="D157" s="174">
        <v>0</v>
      </c>
      <c r="E157" s="175">
        <v>0</v>
      </c>
      <c r="F157" s="18">
        <f t="shared" si="10"/>
        <v>0</v>
      </c>
    </row>
    <row r="158" spans="1:6" x14ac:dyDescent="0.35">
      <c r="A158" s="16" t="s">
        <v>73</v>
      </c>
      <c r="B158" s="178"/>
      <c r="C158" s="178"/>
      <c r="D158" s="174">
        <v>0</v>
      </c>
      <c r="E158" s="175">
        <v>0</v>
      </c>
      <c r="F158" s="18">
        <f t="shared" si="10"/>
        <v>0</v>
      </c>
    </row>
    <row r="159" spans="1:6" x14ac:dyDescent="0.35">
      <c r="A159" s="16" t="s">
        <v>74</v>
      </c>
      <c r="B159" s="178"/>
      <c r="C159" s="178"/>
      <c r="D159" s="174">
        <v>0</v>
      </c>
      <c r="E159" s="175">
        <v>0</v>
      </c>
      <c r="F159" s="18">
        <f t="shared" si="10"/>
        <v>0</v>
      </c>
    </row>
    <row r="160" spans="1:6" x14ac:dyDescent="0.35">
      <c r="A160" s="16" t="s">
        <v>75</v>
      </c>
      <c r="B160" s="178"/>
      <c r="C160" s="178"/>
      <c r="D160" s="174">
        <v>0</v>
      </c>
      <c r="E160" s="175">
        <v>0</v>
      </c>
      <c r="F160" s="18">
        <f t="shared" si="10"/>
        <v>0</v>
      </c>
    </row>
    <row r="161" spans="1:6" x14ac:dyDescent="0.35">
      <c r="A161" s="16" t="s">
        <v>76</v>
      </c>
      <c r="B161" s="178"/>
      <c r="C161" s="178"/>
      <c r="D161" s="174">
        <v>0</v>
      </c>
      <c r="E161" s="175">
        <v>0</v>
      </c>
      <c r="F161" s="18">
        <f t="shared" si="10"/>
        <v>0</v>
      </c>
    </row>
    <row r="162" spans="1:6" x14ac:dyDescent="0.35">
      <c r="A162" s="16" t="s">
        <v>77</v>
      </c>
      <c r="B162" s="178"/>
      <c r="C162" s="178"/>
      <c r="D162" s="174">
        <v>0</v>
      </c>
      <c r="E162" s="175">
        <v>0</v>
      </c>
      <c r="F162" s="18">
        <f t="shared" si="10"/>
        <v>0</v>
      </c>
    </row>
    <row r="163" spans="1:6" x14ac:dyDescent="0.35">
      <c r="A163" s="16" t="s">
        <v>78</v>
      </c>
      <c r="B163" s="178"/>
      <c r="C163" s="178"/>
      <c r="D163" s="174">
        <v>0</v>
      </c>
      <c r="E163" s="175">
        <v>0</v>
      </c>
      <c r="F163" s="18">
        <f t="shared" si="10"/>
        <v>0</v>
      </c>
    </row>
    <row r="164" spans="1:6" x14ac:dyDescent="0.35">
      <c r="A164" s="16" t="s">
        <v>79</v>
      </c>
      <c r="B164" s="178"/>
      <c r="C164" s="178"/>
      <c r="D164" s="174">
        <v>0</v>
      </c>
      <c r="E164" s="175">
        <v>0</v>
      </c>
      <c r="F164" s="18">
        <f t="shared" si="10"/>
        <v>0</v>
      </c>
    </row>
    <row r="165" spans="1:6" ht="13.15" x14ac:dyDescent="0.4">
      <c r="A165" s="285" t="s">
        <v>248</v>
      </c>
      <c r="B165" s="271"/>
      <c r="C165" s="271"/>
      <c r="D165" s="271"/>
      <c r="E165" s="272"/>
      <c r="F165" s="33">
        <f>SUM(F155:F164)</f>
        <v>0</v>
      </c>
    </row>
    <row r="166" spans="1:6" ht="13.15" x14ac:dyDescent="0.4">
      <c r="A166" s="286" t="s">
        <v>289</v>
      </c>
      <c r="B166" s="287"/>
      <c r="C166" s="287"/>
      <c r="D166" s="287"/>
      <c r="E166" s="287"/>
      <c r="F166" s="287"/>
    </row>
    <row r="167" spans="1:6" x14ac:dyDescent="0.35">
      <c r="A167" s="16" t="s">
        <v>69</v>
      </c>
      <c r="B167" s="172"/>
      <c r="C167" s="172"/>
      <c r="D167" s="174">
        <v>0</v>
      </c>
      <c r="E167" s="175">
        <v>0</v>
      </c>
      <c r="F167" s="18">
        <f t="shared" ref="F167:F176" si="11">ROUND(E167*D167,2)</f>
        <v>0</v>
      </c>
    </row>
    <row r="168" spans="1:6" x14ac:dyDescent="0.35">
      <c r="A168" s="16" t="s">
        <v>71</v>
      </c>
      <c r="B168" s="172"/>
      <c r="C168" s="172"/>
      <c r="D168" s="174">
        <v>0</v>
      </c>
      <c r="E168" s="175">
        <v>0</v>
      </c>
      <c r="F168" s="18">
        <f t="shared" si="11"/>
        <v>0</v>
      </c>
    </row>
    <row r="169" spans="1:6" x14ac:dyDescent="0.35">
      <c r="A169" s="16" t="s">
        <v>72</v>
      </c>
      <c r="B169" s="178"/>
      <c r="C169" s="172"/>
      <c r="D169" s="174">
        <v>0</v>
      </c>
      <c r="E169" s="175">
        <v>0</v>
      </c>
      <c r="F169" s="18">
        <f t="shared" si="11"/>
        <v>0</v>
      </c>
    </row>
    <row r="170" spans="1:6" x14ac:dyDescent="0.35">
      <c r="A170" s="16" t="s">
        <v>73</v>
      </c>
      <c r="B170" s="178"/>
      <c r="C170" s="178"/>
      <c r="D170" s="174">
        <v>0</v>
      </c>
      <c r="E170" s="175">
        <v>0</v>
      </c>
      <c r="F170" s="18">
        <f t="shared" si="11"/>
        <v>0</v>
      </c>
    </row>
    <row r="171" spans="1:6" x14ac:dyDescent="0.35">
      <c r="A171" s="16" t="s">
        <v>74</v>
      </c>
      <c r="B171" s="178"/>
      <c r="C171" s="178"/>
      <c r="D171" s="174">
        <v>0</v>
      </c>
      <c r="E171" s="175">
        <v>0</v>
      </c>
      <c r="F171" s="18">
        <f t="shared" si="11"/>
        <v>0</v>
      </c>
    </row>
    <row r="172" spans="1:6" x14ac:dyDescent="0.35">
      <c r="A172" s="16" t="s">
        <v>75</v>
      </c>
      <c r="B172" s="178"/>
      <c r="C172" s="178"/>
      <c r="D172" s="174">
        <v>0</v>
      </c>
      <c r="E172" s="175">
        <v>0</v>
      </c>
      <c r="F172" s="18">
        <f t="shared" si="11"/>
        <v>0</v>
      </c>
    </row>
    <row r="173" spans="1:6" x14ac:dyDescent="0.35">
      <c r="A173" s="16" t="s">
        <v>76</v>
      </c>
      <c r="B173" s="178"/>
      <c r="C173" s="178"/>
      <c r="D173" s="174">
        <v>0</v>
      </c>
      <c r="E173" s="175">
        <v>0</v>
      </c>
      <c r="F173" s="18">
        <f t="shared" si="11"/>
        <v>0</v>
      </c>
    </row>
    <row r="174" spans="1:6" x14ac:dyDescent="0.35">
      <c r="A174" s="16" t="s">
        <v>77</v>
      </c>
      <c r="B174" s="178"/>
      <c r="C174" s="178"/>
      <c r="D174" s="174">
        <v>0</v>
      </c>
      <c r="E174" s="175">
        <v>0</v>
      </c>
      <c r="F174" s="18">
        <f t="shared" si="11"/>
        <v>0</v>
      </c>
    </row>
    <row r="175" spans="1:6" x14ac:dyDescent="0.35">
      <c r="A175" s="16" t="s">
        <v>78</v>
      </c>
      <c r="B175" s="178"/>
      <c r="C175" s="178"/>
      <c r="D175" s="174">
        <v>0</v>
      </c>
      <c r="E175" s="175">
        <v>0</v>
      </c>
      <c r="F175" s="18">
        <f t="shared" si="11"/>
        <v>0</v>
      </c>
    </row>
    <row r="176" spans="1:6" x14ac:dyDescent="0.35">
      <c r="A176" s="16" t="s">
        <v>79</v>
      </c>
      <c r="B176" s="178"/>
      <c r="C176" s="178"/>
      <c r="D176" s="174">
        <v>0</v>
      </c>
      <c r="E176" s="175">
        <v>0</v>
      </c>
      <c r="F176" s="18">
        <f t="shared" si="11"/>
        <v>0</v>
      </c>
    </row>
    <row r="177" spans="1:6" ht="13.15" x14ac:dyDescent="0.4">
      <c r="A177" s="285" t="s">
        <v>248</v>
      </c>
      <c r="B177" s="271"/>
      <c r="C177" s="271"/>
      <c r="D177" s="271"/>
      <c r="E177" s="272"/>
      <c r="F177" s="33">
        <f>SUM(F167:F176)</f>
        <v>0</v>
      </c>
    </row>
    <row r="178" spans="1:6" ht="13.15" x14ac:dyDescent="0.4">
      <c r="A178" s="289" t="s">
        <v>255</v>
      </c>
      <c r="B178" s="290"/>
      <c r="C178" s="290"/>
      <c r="D178" s="290"/>
      <c r="E178" s="291"/>
      <c r="F178" s="34">
        <f>F177+F165</f>
        <v>0</v>
      </c>
    </row>
    <row r="179" spans="1:6" x14ac:dyDescent="0.35">
      <c r="A179" s="136"/>
      <c r="B179" s="136"/>
      <c r="C179" s="136"/>
      <c r="D179" s="136"/>
      <c r="E179" s="136"/>
      <c r="F179" s="136"/>
    </row>
    <row r="180" spans="1:6" x14ac:dyDescent="0.35">
      <c r="A180" s="22"/>
      <c r="B180" s="22"/>
      <c r="C180" s="22"/>
      <c r="D180" s="22"/>
      <c r="E180" s="22"/>
      <c r="F180" s="22"/>
    </row>
    <row r="182" spans="1:6" ht="20.25" customHeight="1" x14ac:dyDescent="0.55000000000000004">
      <c r="A182" s="261" t="str">
        <f>'Estimated Budget - Summary'!I12</f>
        <v>Partner 6</v>
      </c>
      <c r="B182" s="262"/>
      <c r="C182" s="262"/>
      <c r="D182" s="262"/>
      <c r="E182" s="262"/>
      <c r="F182" s="275"/>
    </row>
    <row r="183" spans="1:6" ht="13.15" x14ac:dyDescent="0.35">
      <c r="A183" s="288" t="s">
        <v>285</v>
      </c>
      <c r="B183" s="288"/>
      <c r="C183" s="288"/>
      <c r="D183" s="288"/>
      <c r="E183" s="288"/>
      <c r="F183" s="288"/>
    </row>
    <row r="184" spans="1:6" ht="25.5" x14ac:dyDescent="0.35">
      <c r="A184" s="115" t="s">
        <v>62</v>
      </c>
      <c r="B184" s="115" t="s">
        <v>273</v>
      </c>
      <c r="C184" s="115" t="s">
        <v>286</v>
      </c>
      <c r="D184" s="115" t="s">
        <v>275</v>
      </c>
      <c r="E184" s="115" t="s">
        <v>287</v>
      </c>
      <c r="F184" s="115" t="s">
        <v>288</v>
      </c>
    </row>
    <row r="185" spans="1:6" x14ac:dyDescent="0.35">
      <c r="A185" s="16" t="s">
        <v>69</v>
      </c>
      <c r="B185" s="172"/>
      <c r="C185" s="172"/>
      <c r="D185" s="174">
        <v>0</v>
      </c>
      <c r="E185" s="175">
        <v>0</v>
      </c>
      <c r="F185" s="18">
        <f t="shared" ref="F185:F194" si="12">ROUND(E185*D185,2)</f>
        <v>0</v>
      </c>
    </row>
    <row r="186" spans="1:6" x14ac:dyDescent="0.35">
      <c r="A186" s="16" t="s">
        <v>71</v>
      </c>
      <c r="B186" s="172"/>
      <c r="C186" s="172"/>
      <c r="D186" s="174">
        <v>0</v>
      </c>
      <c r="E186" s="175">
        <v>0</v>
      </c>
      <c r="F186" s="18">
        <f t="shared" si="12"/>
        <v>0</v>
      </c>
    </row>
    <row r="187" spans="1:6" x14ac:dyDescent="0.35">
      <c r="A187" s="16" t="s">
        <v>72</v>
      </c>
      <c r="B187" s="178"/>
      <c r="C187" s="172"/>
      <c r="D187" s="174">
        <v>0</v>
      </c>
      <c r="E187" s="175">
        <v>0</v>
      </c>
      <c r="F187" s="18">
        <f t="shared" si="12"/>
        <v>0</v>
      </c>
    </row>
    <row r="188" spans="1:6" x14ac:dyDescent="0.35">
      <c r="A188" s="16" t="s">
        <v>73</v>
      </c>
      <c r="B188" s="178"/>
      <c r="C188" s="178"/>
      <c r="D188" s="174">
        <v>0</v>
      </c>
      <c r="E188" s="175">
        <v>0</v>
      </c>
      <c r="F188" s="18">
        <f t="shared" si="12"/>
        <v>0</v>
      </c>
    </row>
    <row r="189" spans="1:6" x14ac:dyDescent="0.35">
      <c r="A189" s="16" t="s">
        <v>74</v>
      </c>
      <c r="B189" s="178"/>
      <c r="C189" s="178"/>
      <c r="D189" s="174">
        <v>0</v>
      </c>
      <c r="E189" s="175">
        <v>0</v>
      </c>
      <c r="F189" s="18">
        <f t="shared" si="12"/>
        <v>0</v>
      </c>
    </row>
    <row r="190" spans="1:6" x14ac:dyDescent="0.35">
      <c r="A190" s="16" t="s">
        <v>75</v>
      </c>
      <c r="B190" s="178"/>
      <c r="C190" s="178"/>
      <c r="D190" s="174">
        <v>0</v>
      </c>
      <c r="E190" s="175">
        <v>0</v>
      </c>
      <c r="F190" s="18">
        <f t="shared" si="12"/>
        <v>0</v>
      </c>
    </row>
    <row r="191" spans="1:6" x14ac:dyDescent="0.35">
      <c r="A191" s="16" t="s">
        <v>76</v>
      </c>
      <c r="B191" s="178"/>
      <c r="C191" s="178"/>
      <c r="D191" s="174">
        <v>0</v>
      </c>
      <c r="E191" s="175">
        <v>0</v>
      </c>
      <c r="F191" s="18">
        <f t="shared" si="12"/>
        <v>0</v>
      </c>
    </row>
    <row r="192" spans="1:6" x14ac:dyDescent="0.35">
      <c r="A192" s="16" t="s">
        <v>77</v>
      </c>
      <c r="B192" s="178"/>
      <c r="C192" s="178"/>
      <c r="D192" s="174">
        <v>0</v>
      </c>
      <c r="E192" s="175">
        <v>0</v>
      </c>
      <c r="F192" s="18">
        <f t="shared" si="12"/>
        <v>0</v>
      </c>
    </row>
    <row r="193" spans="1:6" x14ac:dyDescent="0.35">
      <c r="A193" s="16" t="s">
        <v>78</v>
      </c>
      <c r="B193" s="178"/>
      <c r="C193" s="178"/>
      <c r="D193" s="174">
        <v>0</v>
      </c>
      <c r="E193" s="175">
        <v>0</v>
      </c>
      <c r="F193" s="18">
        <f t="shared" si="12"/>
        <v>0</v>
      </c>
    </row>
    <row r="194" spans="1:6" x14ac:dyDescent="0.35">
      <c r="A194" s="16" t="s">
        <v>79</v>
      </c>
      <c r="B194" s="178"/>
      <c r="C194" s="178"/>
      <c r="D194" s="174">
        <v>0</v>
      </c>
      <c r="E194" s="175">
        <v>0</v>
      </c>
      <c r="F194" s="18">
        <f t="shared" si="12"/>
        <v>0</v>
      </c>
    </row>
    <row r="195" spans="1:6" ht="13.15" x14ac:dyDescent="0.4">
      <c r="A195" s="285" t="s">
        <v>248</v>
      </c>
      <c r="B195" s="271"/>
      <c r="C195" s="271"/>
      <c r="D195" s="271"/>
      <c r="E195" s="272"/>
      <c r="F195" s="33">
        <f>SUM(F185:F194)</f>
        <v>0</v>
      </c>
    </row>
    <row r="196" spans="1:6" ht="13.15" x14ac:dyDescent="0.4">
      <c r="A196" s="286" t="s">
        <v>289</v>
      </c>
      <c r="B196" s="287"/>
      <c r="C196" s="287"/>
      <c r="D196" s="287"/>
      <c r="E196" s="287"/>
      <c r="F196" s="287"/>
    </row>
    <row r="197" spans="1:6" x14ac:dyDescent="0.35">
      <c r="A197" s="16" t="s">
        <v>69</v>
      </c>
      <c r="B197" s="172"/>
      <c r="C197" s="172"/>
      <c r="D197" s="174">
        <v>0</v>
      </c>
      <c r="E197" s="175">
        <v>0</v>
      </c>
      <c r="F197" s="18">
        <f t="shared" ref="F197:F206" si="13">ROUND(E197*D197,2)</f>
        <v>0</v>
      </c>
    </row>
    <row r="198" spans="1:6" x14ac:dyDescent="0.35">
      <c r="A198" s="16" t="s">
        <v>71</v>
      </c>
      <c r="B198" s="172"/>
      <c r="C198" s="172"/>
      <c r="D198" s="174">
        <v>0</v>
      </c>
      <c r="E198" s="175">
        <v>0</v>
      </c>
      <c r="F198" s="18">
        <f t="shared" si="13"/>
        <v>0</v>
      </c>
    </row>
    <row r="199" spans="1:6" x14ac:dyDescent="0.35">
      <c r="A199" s="16" t="s">
        <v>72</v>
      </c>
      <c r="B199" s="178"/>
      <c r="C199" s="172"/>
      <c r="D199" s="174">
        <v>0</v>
      </c>
      <c r="E199" s="175">
        <v>0</v>
      </c>
      <c r="F199" s="18">
        <f t="shared" si="13"/>
        <v>0</v>
      </c>
    </row>
    <row r="200" spans="1:6" x14ac:dyDescent="0.35">
      <c r="A200" s="16" t="s">
        <v>73</v>
      </c>
      <c r="B200" s="178"/>
      <c r="C200" s="178"/>
      <c r="D200" s="174">
        <v>0</v>
      </c>
      <c r="E200" s="175">
        <v>0</v>
      </c>
      <c r="F200" s="18">
        <f t="shared" si="13"/>
        <v>0</v>
      </c>
    </row>
    <row r="201" spans="1:6" x14ac:dyDescent="0.35">
      <c r="A201" s="16" t="s">
        <v>74</v>
      </c>
      <c r="B201" s="178"/>
      <c r="C201" s="178"/>
      <c r="D201" s="174">
        <v>0</v>
      </c>
      <c r="E201" s="175">
        <v>0</v>
      </c>
      <c r="F201" s="18">
        <f t="shared" si="13"/>
        <v>0</v>
      </c>
    </row>
    <row r="202" spans="1:6" x14ac:dyDescent="0.35">
      <c r="A202" s="16" t="s">
        <v>75</v>
      </c>
      <c r="B202" s="178"/>
      <c r="C202" s="178"/>
      <c r="D202" s="174">
        <v>0</v>
      </c>
      <c r="E202" s="175">
        <v>0</v>
      </c>
      <c r="F202" s="18">
        <f t="shared" si="13"/>
        <v>0</v>
      </c>
    </row>
    <row r="203" spans="1:6" x14ac:dyDescent="0.35">
      <c r="A203" s="16" t="s">
        <v>76</v>
      </c>
      <c r="B203" s="178"/>
      <c r="C203" s="178"/>
      <c r="D203" s="174">
        <v>0</v>
      </c>
      <c r="E203" s="175">
        <v>0</v>
      </c>
      <c r="F203" s="18">
        <f t="shared" si="13"/>
        <v>0</v>
      </c>
    </row>
    <row r="204" spans="1:6" x14ac:dyDescent="0.35">
      <c r="A204" s="16" t="s">
        <v>77</v>
      </c>
      <c r="B204" s="178"/>
      <c r="C204" s="178"/>
      <c r="D204" s="174">
        <v>0</v>
      </c>
      <c r="E204" s="175">
        <v>0</v>
      </c>
      <c r="F204" s="18">
        <f t="shared" si="13"/>
        <v>0</v>
      </c>
    </row>
    <row r="205" spans="1:6" x14ac:dyDescent="0.35">
      <c r="A205" s="16" t="s">
        <v>78</v>
      </c>
      <c r="B205" s="178"/>
      <c r="C205" s="178"/>
      <c r="D205" s="174">
        <v>0</v>
      </c>
      <c r="E205" s="175">
        <v>0</v>
      </c>
      <c r="F205" s="18">
        <f t="shared" si="13"/>
        <v>0</v>
      </c>
    </row>
    <row r="206" spans="1:6" x14ac:dyDescent="0.35">
      <c r="A206" s="16" t="s">
        <v>79</v>
      </c>
      <c r="B206" s="178"/>
      <c r="C206" s="178"/>
      <c r="D206" s="174">
        <v>0</v>
      </c>
      <c r="E206" s="175">
        <v>0</v>
      </c>
      <c r="F206" s="18">
        <f t="shared" si="13"/>
        <v>0</v>
      </c>
    </row>
    <row r="207" spans="1:6" ht="13.15" x14ac:dyDescent="0.4">
      <c r="A207" s="285" t="s">
        <v>248</v>
      </c>
      <c r="B207" s="271"/>
      <c r="C207" s="271"/>
      <c r="D207" s="271"/>
      <c r="E207" s="272"/>
      <c r="F207" s="33">
        <f>SUM(F197:F206)</f>
        <v>0</v>
      </c>
    </row>
    <row r="208" spans="1:6" ht="13.15" x14ac:dyDescent="0.4">
      <c r="A208" s="289" t="s">
        <v>255</v>
      </c>
      <c r="B208" s="290"/>
      <c r="C208" s="290"/>
      <c r="D208" s="290"/>
      <c r="E208" s="291"/>
      <c r="F208" s="34">
        <f>F207+F195</f>
        <v>0</v>
      </c>
    </row>
    <row r="209" spans="1:6" x14ac:dyDescent="0.35">
      <c r="A209" s="136"/>
      <c r="B209" s="136"/>
      <c r="C209" s="136"/>
      <c r="D209" s="136"/>
      <c r="E209" s="136"/>
      <c r="F209" s="136"/>
    </row>
    <row r="210" spans="1:6" x14ac:dyDescent="0.35">
      <c r="A210" s="22"/>
      <c r="B210" s="22"/>
      <c r="C210" s="22"/>
      <c r="D210" s="22"/>
      <c r="E210" s="22"/>
      <c r="F210" s="22"/>
    </row>
    <row r="212" spans="1:6" ht="20.25" customHeight="1" x14ac:dyDescent="0.55000000000000004">
      <c r="A212" s="261" t="str">
        <f>'Estimated Budget - Summary'!J12</f>
        <v>Partner 7</v>
      </c>
      <c r="B212" s="262"/>
      <c r="C212" s="262"/>
      <c r="D212" s="262"/>
      <c r="E212" s="262"/>
      <c r="F212" s="275"/>
    </row>
    <row r="213" spans="1:6" ht="13.15" x14ac:dyDescent="0.35">
      <c r="A213" s="288" t="s">
        <v>285</v>
      </c>
      <c r="B213" s="288"/>
      <c r="C213" s="288"/>
      <c r="D213" s="288"/>
      <c r="E213" s="288"/>
      <c r="F213" s="288"/>
    </row>
    <row r="214" spans="1:6" ht="25.5" x14ac:dyDescent="0.35">
      <c r="A214" s="115" t="s">
        <v>62</v>
      </c>
      <c r="B214" s="115" t="s">
        <v>273</v>
      </c>
      <c r="C214" s="115" t="s">
        <v>286</v>
      </c>
      <c r="D214" s="115" t="s">
        <v>275</v>
      </c>
      <c r="E214" s="115" t="s">
        <v>287</v>
      </c>
      <c r="F214" s="115" t="s">
        <v>288</v>
      </c>
    </row>
    <row r="215" spans="1:6" x14ac:dyDescent="0.35">
      <c r="A215" s="16" t="s">
        <v>69</v>
      </c>
      <c r="B215" s="172"/>
      <c r="C215" s="172"/>
      <c r="D215" s="174">
        <v>0</v>
      </c>
      <c r="E215" s="175">
        <v>0</v>
      </c>
      <c r="F215" s="18">
        <f t="shared" ref="F215:F224" si="14">ROUND(E215*D215,2)</f>
        <v>0</v>
      </c>
    </row>
    <row r="216" spans="1:6" x14ac:dyDescent="0.35">
      <c r="A216" s="16" t="s">
        <v>71</v>
      </c>
      <c r="B216" s="172"/>
      <c r="C216" s="172"/>
      <c r="D216" s="174">
        <v>0</v>
      </c>
      <c r="E216" s="175">
        <v>0</v>
      </c>
      <c r="F216" s="18">
        <f t="shared" si="14"/>
        <v>0</v>
      </c>
    </row>
    <row r="217" spans="1:6" x14ac:dyDescent="0.35">
      <c r="A217" s="16" t="s">
        <v>72</v>
      </c>
      <c r="B217" s="178"/>
      <c r="C217" s="172"/>
      <c r="D217" s="174">
        <v>0</v>
      </c>
      <c r="E217" s="175">
        <v>0</v>
      </c>
      <c r="F217" s="18">
        <f t="shared" si="14"/>
        <v>0</v>
      </c>
    </row>
    <row r="218" spans="1:6" x14ac:dyDescent="0.35">
      <c r="A218" s="16" t="s">
        <v>73</v>
      </c>
      <c r="B218" s="178"/>
      <c r="C218" s="178"/>
      <c r="D218" s="174">
        <v>0</v>
      </c>
      <c r="E218" s="175">
        <v>0</v>
      </c>
      <c r="F218" s="18">
        <f t="shared" si="14"/>
        <v>0</v>
      </c>
    </row>
    <row r="219" spans="1:6" x14ac:dyDescent="0.35">
      <c r="A219" s="16" t="s">
        <v>74</v>
      </c>
      <c r="B219" s="178"/>
      <c r="C219" s="178"/>
      <c r="D219" s="174">
        <v>0</v>
      </c>
      <c r="E219" s="175">
        <v>0</v>
      </c>
      <c r="F219" s="18">
        <f t="shared" si="14"/>
        <v>0</v>
      </c>
    </row>
    <row r="220" spans="1:6" x14ac:dyDescent="0.35">
      <c r="A220" s="16" t="s">
        <v>75</v>
      </c>
      <c r="B220" s="178"/>
      <c r="C220" s="178"/>
      <c r="D220" s="174">
        <v>0</v>
      </c>
      <c r="E220" s="175">
        <v>0</v>
      </c>
      <c r="F220" s="18">
        <f t="shared" si="14"/>
        <v>0</v>
      </c>
    </row>
    <row r="221" spans="1:6" x14ac:dyDescent="0.35">
      <c r="A221" s="16" t="s">
        <v>76</v>
      </c>
      <c r="B221" s="178"/>
      <c r="C221" s="178"/>
      <c r="D221" s="174">
        <v>0</v>
      </c>
      <c r="E221" s="175">
        <v>0</v>
      </c>
      <c r="F221" s="18">
        <f t="shared" si="14"/>
        <v>0</v>
      </c>
    </row>
    <row r="222" spans="1:6" x14ac:dyDescent="0.35">
      <c r="A222" s="16" t="s">
        <v>77</v>
      </c>
      <c r="B222" s="178"/>
      <c r="C222" s="178"/>
      <c r="D222" s="174">
        <v>0</v>
      </c>
      <c r="E222" s="175">
        <v>0</v>
      </c>
      <c r="F222" s="18">
        <f t="shared" si="14"/>
        <v>0</v>
      </c>
    </row>
    <row r="223" spans="1:6" x14ac:dyDescent="0.35">
      <c r="A223" s="16" t="s">
        <v>78</v>
      </c>
      <c r="B223" s="178"/>
      <c r="C223" s="178"/>
      <c r="D223" s="174">
        <v>0</v>
      </c>
      <c r="E223" s="175">
        <v>0</v>
      </c>
      <c r="F223" s="18">
        <f t="shared" si="14"/>
        <v>0</v>
      </c>
    </row>
    <row r="224" spans="1:6" x14ac:dyDescent="0.35">
      <c r="A224" s="16" t="s">
        <v>79</v>
      </c>
      <c r="B224" s="178"/>
      <c r="C224" s="178"/>
      <c r="D224" s="174">
        <v>0</v>
      </c>
      <c r="E224" s="175">
        <v>0</v>
      </c>
      <c r="F224" s="18">
        <f t="shared" si="14"/>
        <v>0</v>
      </c>
    </row>
    <row r="225" spans="1:6" ht="13.15" x14ac:dyDescent="0.4">
      <c r="A225" s="285" t="s">
        <v>248</v>
      </c>
      <c r="B225" s="271"/>
      <c r="C225" s="271"/>
      <c r="D225" s="271"/>
      <c r="E225" s="272"/>
      <c r="F225" s="33">
        <f>SUM(F215:F224)</f>
        <v>0</v>
      </c>
    </row>
    <row r="226" spans="1:6" ht="13.15" x14ac:dyDescent="0.4">
      <c r="A226" s="286" t="s">
        <v>289</v>
      </c>
      <c r="B226" s="287"/>
      <c r="C226" s="287"/>
      <c r="D226" s="287"/>
      <c r="E226" s="287"/>
      <c r="F226" s="287"/>
    </row>
    <row r="227" spans="1:6" x14ac:dyDescent="0.35">
      <c r="A227" s="16" t="s">
        <v>69</v>
      </c>
      <c r="B227" s="172"/>
      <c r="C227" s="172"/>
      <c r="D227" s="174">
        <v>0</v>
      </c>
      <c r="E227" s="175">
        <v>0</v>
      </c>
      <c r="F227" s="18">
        <f t="shared" ref="F227:F236" si="15">ROUND(E227*D227,2)</f>
        <v>0</v>
      </c>
    </row>
    <row r="228" spans="1:6" x14ac:dyDescent="0.35">
      <c r="A228" s="16" t="s">
        <v>71</v>
      </c>
      <c r="B228" s="172"/>
      <c r="C228" s="172"/>
      <c r="D228" s="174">
        <v>0</v>
      </c>
      <c r="E228" s="175">
        <v>0</v>
      </c>
      <c r="F228" s="18">
        <f t="shared" si="15"/>
        <v>0</v>
      </c>
    </row>
    <row r="229" spans="1:6" x14ac:dyDescent="0.35">
      <c r="A229" s="16" t="s">
        <v>72</v>
      </c>
      <c r="B229" s="178"/>
      <c r="C229" s="172"/>
      <c r="D229" s="174">
        <v>0</v>
      </c>
      <c r="E229" s="175">
        <v>0</v>
      </c>
      <c r="F229" s="18">
        <f t="shared" si="15"/>
        <v>0</v>
      </c>
    </row>
    <row r="230" spans="1:6" x14ac:dyDescent="0.35">
      <c r="A230" s="16" t="s">
        <v>73</v>
      </c>
      <c r="B230" s="178"/>
      <c r="C230" s="178"/>
      <c r="D230" s="174">
        <v>0</v>
      </c>
      <c r="E230" s="175">
        <v>0</v>
      </c>
      <c r="F230" s="18">
        <f t="shared" si="15"/>
        <v>0</v>
      </c>
    </row>
    <row r="231" spans="1:6" x14ac:dyDescent="0.35">
      <c r="A231" s="16" t="s">
        <v>74</v>
      </c>
      <c r="B231" s="178"/>
      <c r="C231" s="178"/>
      <c r="D231" s="174">
        <v>0</v>
      </c>
      <c r="E231" s="175">
        <v>0</v>
      </c>
      <c r="F231" s="18">
        <f t="shared" si="15"/>
        <v>0</v>
      </c>
    </row>
    <row r="232" spans="1:6" x14ac:dyDescent="0.35">
      <c r="A232" s="16" t="s">
        <v>75</v>
      </c>
      <c r="B232" s="178"/>
      <c r="C232" s="178"/>
      <c r="D232" s="174">
        <v>0</v>
      </c>
      <c r="E232" s="175">
        <v>0</v>
      </c>
      <c r="F232" s="18">
        <f t="shared" si="15"/>
        <v>0</v>
      </c>
    </row>
    <row r="233" spans="1:6" x14ac:dyDescent="0.35">
      <c r="A233" s="16" t="s">
        <v>76</v>
      </c>
      <c r="B233" s="178"/>
      <c r="C233" s="178"/>
      <c r="D233" s="174">
        <v>0</v>
      </c>
      <c r="E233" s="175">
        <v>0</v>
      </c>
      <c r="F233" s="18">
        <f t="shared" si="15"/>
        <v>0</v>
      </c>
    </row>
    <row r="234" spans="1:6" x14ac:dyDescent="0.35">
      <c r="A234" s="16" t="s">
        <v>77</v>
      </c>
      <c r="B234" s="178"/>
      <c r="C234" s="178"/>
      <c r="D234" s="174">
        <v>0</v>
      </c>
      <c r="E234" s="175">
        <v>0</v>
      </c>
      <c r="F234" s="18">
        <f t="shared" si="15"/>
        <v>0</v>
      </c>
    </row>
    <row r="235" spans="1:6" x14ac:dyDescent="0.35">
      <c r="A235" s="16" t="s">
        <v>78</v>
      </c>
      <c r="B235" s="178"/>
      <c r="C235" s="178"/>
      <c r="D235" s="174">
        <v>0</v>
      </c>
      <c r="E235" s="175">
        <v>0</v>
      </c>
      <c r="F235" s="18">
        <f t="shared" si="15"/>
        <v>0</v>
      </c>
    </row>
    <row r="236" spans="1:6" x14ac:dyDescent="0.35">
      <c r="A236" s="16" t="s">
        <v>79</v>
      </c>
      <c r="B236" s="178"/>
      <c r="C236" s="178"/>
      <c r="D236" s="174">
        <v>0</v>
      </c>
      <c r="E236" s="175">
        <v>0</v>
      </c>
      <c r="F236" s="18">
        <f t="shared" si="15"/>
        <v>0</v>
      </c>
    </row>
    <row r="237" spans="1:6" ht="13.15" x14ac:dyDescent="0.4">
      <c r="A237" s="285" t="s">
        <v>248</v>
      </c>
      <c r="B237" s="271"/>
      <c r="C237" s="271"/>
      <c r="D237" s="271"/>
      <c r="E237" s="272"/>
      <c r="F237" s="33">
        <f>SUM(F227:F236)</f>
        <v>0</v>
      </c>
    </row>
    <row r="238" spans="1:6" ht="13.15" x14ac:dyDescent="0.4">
      <c r="A238" s="289" t="s">
        <v>255</v>
      </c>
      <c r="B238" s="290"/>
      <c r="C238" s="290"/>
      <c r="D238" s="290"/>
      <c r="E238" s="291"/>
      <c r="F238" s="34">
        <f>F237+F225</f>
        <v>0</v>
      </c>
    </row>
    <row r="239" spans="1:6" x14ac:dyDescent="0.35">
      <c r="A239" s="136"/>
      <c r="B239" s="136"/>
      <c r="C239" s="136"/>
      <c r="D239" s="136"/>
      <c r="E239" s="136"/>
      <c r="F239" s="136"/>
    </row>
    <row r="240" spans="1:6" x14ac:dyDescent="0.35">
      <c r="A240" s="22"/>
      <c r="B240" s="22"/>
      <c r="C240" s="22"/>
      <c r="D240" s="22"/>
      <c r="E240" s="22"/>
      <c r="F240" s="22"/>
    </row>
    <row r="242" spans="1:6" ht="20.25" customHeight="1" x14ac:dyDescent="0.55000000000000004">
      <c r="A242" s="261" t="str">
        <f>'Estimated Budget - Summary'!K12</f>
        <v>Partner 8</v>
      </c>
      <c r="B242" s="262"/>
      <c r="C242" s="262"/>
      <c r="D242" s="262"/>
      <c r="E242" s="262"/>
      <c r="F242" s="275"/>
    </row>
    <row r="243" spans="1:6" ht="13.15" x14ac:dyDescent="0.35">
      <c r="A243" s="288" t="s">
        <v>285</v>
      </c>
      <c r="B243" s="288"/>
      <c r="C243" s="288"/>
      <c r="D243" s="288"/>
      <c r="E243" s="288"/>
      <c r="F243" s="288"/>
    </row>
    <row r="244" spans="1:6" ht="25.5" x14ac:dyDescent="0.35">
      <c r="A244" s="115" t="s">
        <v>62</v>
      </c>
      <c r="B244" s="115" t="s">
        <v>273</v>
      </c>
      <c r="C244" s="115" t="s">
        <v>286</v>
      </c>
      <c r="D244" s="115" t="s">
        <v>275</v>
      </c>
      <c r="E244" s="115" t="s">
        <v>287</v>
      </c>
      <c r="F244" s="115" t="s">
        <v>288</v>
      </c>
    </row>
    <row r="245" spans="1:6" x14ac:dyDescent="0.35">
      <c r="A245" s="16" t="s">
        <v>69</v>
      </c>
      <c r="B245" s="172"/>
      <c r="C245" s="172"/>
      <c r="D245" s="174">
        <v>0</v>
      </c>
      <c r="E245" s="175">
        <v>0</v>
      </c>
      <c r="F245" s="18">
        <f t="shared" ref="F245:F254" si="16">ROUND(E245*D245,2)</f>
        <v>0</v>
      </c>
    </row>
    <row r="246" spans="1:6" x14ac:dyDescent="0.35">
      <c r="A246" s="16" t="s">
        <v>71</v>
      </c>
      <c r="B246" s="172"/>
      <c r="C246" s="172"/>
      <c r="D246" s="174">
        <v>0</v>
      </c>
      <c r="E246" s="175">
        <v>0</v>
      </c>
      <c r="F246" s="18">
        <f t="shared" si="16"/>
        <v>0</v>
      </c>
    </row>
    <row r="247" spans="1:6" x14ac:dyDescent="0.35">
      <c r="A247" s="16" t="s">
        <v>72</v>
      </c>
      <c r="B247" s="178"/>
      <c r="C247" s="172"/>
      <c r="D247" s="174">
        <v>0</v>
      </c>
      <c r="E247" s="175">
        <v>0</v>
      </c>
      <c r="F247" s="18">
        <f t="shared" si="16"/>
        <v>0</v>
      </c>
    </row>
    <row r="248" spans="1:6" x14ac:dyDescent="0.35">
      <c r="A248" s="16" t="s">
        <v>73</v>
      </c>
      <c r="B248" s="178"/>
      <c r="C248" s="178"/>
      <c r="D248" s="174">
        <v>0</v>
      </c>
      <c r="E248" s="175">
        <v>0</v>
      </c>
      <c r="F248" s="18">
        <f t="shared" si="16"/>
        <v>0</v>
      </c>
    </row>
    <row r="249" spans="1:6" x14ac:dyDescent="0.35">
      <c r="A249" s="16" t="s">
        <v>74</v>
      </c>
      <c r="B249" s="178"/>
      <c r="C249" s="178"/>
      <c r="D249" s="174">
        <v>0</v>
      </c>
      <c r="E249" s="175">
        <v>0</v>
      </c>
      <c r="F249" s="18">
        <f t="shared" si="16"/>
        <v>0</v>
      </c>
    </row>
    <row r="250" spans="1:6" x14ac:dyDescent="0.35">
      <c r="A250" s="16" t="s">
        <v>75</v>
      </c>
      <c r="B250" s="178"/>
      <c r="C250" s="178"/>
      <c r="D250" s="174">
        <v>0</v>
      </c>
      <c r="E250" s="175">
        <v>0</v>
      </c>
      <c r="F250" s="18">
        <f t="shared" si="16"/>
        <v>0</v>
      </c>
    </row>
    <row r="251" spans="1:6" x14ac:dyDescent="0.35">
      <c r="A251" s="16" t="s">
        <v>76</v>
      </c>
      <c r="B251" s="178"/>
      <c r="C251" s="178"/>
      <c r="D251" s="174">
        <v>0</v>
      </c>
      <c r="E251" s="175">
        <v>0</v>
      </c>
      <c r="F251" s="18">
        <f t="shared" si="16"/>
        <v>0</v>
      </c>
    </row>
    <row r="252" spans="1:6" x14ac:dyDescent="0.35">
      <c r="A252" s="16" t="s">
        <v>77</v>
      </c>
      <c r="B252" s="178"/>
      <c r="C252" s="178"/>
      <c r="D252" s="174">
        <v>0</v>
      </c>
      <c r="E252" s="175">
        <v>0</v>
      </c>
      <c r="F252" s="18">
        <f t="shared" si="16"/>
        <v>0</v>
      </c>
    </row>
    <row r="253" spans="1:6" x14ac:dyDescent="0.35">
      <c r="A253" s="16" t="s">
        <v>78</v>
      </c>
      <c r="B253" s="178"/>
      <c r="C253" s="178"/>
      <c r="D253" s="174">
        <v>0</v>
      </c>
      <c r="E253" s="175">
        <v>0</v>
      </c>
      <c r="F253" s="18">
        <f t="shared" si="16"/>
        <v>0</v>
      </c>
    </row>
    <row r="254" spans="1:6" x14ac:dyDescent="0.35">
      <c r="A254" s="16" t="s">
        <v>79</v>
      </c>
      <c r="B254" s="178"/>
      <c r="C254" s="178"/>
      <c r="D254" s="174">
        <v>0</v>
      </c>
      <c r="E254" s="175">
        <v>0</v>
      </c>
      <c r="F254" s="18">
        <f t="shared" si="16"/>
        <v>0</v>
      </c>
    </row>
    <row r="255" spans="1:6" ht="13.15" x14ac:dyDescent="0.4">
      <c r="A255" s="285" t="s">
        <v>248</v>
      </c>
      <c r="B255" s="271"/>
      <c r="C255" s="271"/>
      <c r="D255" s="271"/>
      <c r="E255" s="272"/>
      <c r="F255" s="33">
        <f>SUM(F245:F254)</f>
        <v>0</v>
      </c>
    </row>
    <row r="256" spans="1:6" ht="13.15" x14ac:dyDescent="0.4">
      <c r="A256" s="286" t="s">
        <v>289</v>
      </c>
      <c r="B256" s="287"/>
      <c r="C256" s="287"/>
      <c r="D256" s="287"/>
      <c r="E256" s="287"/>
      <c r="F256" s="287"/>
    </row>
    <row r="257" spans="1:6" x14ac:dyDescent="0.35">
      <c r="A257" s="16" t="s">
        <v>69</v>
      </c>
      <c r="B257" s="172"/>
      <c r="C257" s="172"/>
      <c r="D257" s="174">
        <v>0</v>
      </c>
      <c r="E257" s="175">
        <v>0</v>
      </c>
      <c r="F257" s="18">
        <f t="shared" ref="F257:F266" si="17">ROUND(E257*D257,2)</f>
        <v>0</v>
      </c>
    </row>
    <row r="258" spans="1:6" x14ac:dyDescent="0.35">
      <c r="A258" s="16" t="s">
        <v>71</v>
      </c>
      <c r="B258" s="172"/>
      <c r="C258" s="172"/>
      <c r="D258" s="174">
        <v>0</v>
      </c>
      <c r="E258" s="175">
        <v>0</v>
      </c>
      <c r="F258" s="18">
        <f t="shared" si="17"/>
        <v>0</v>
      </c>
    </row>
    <row r="259" spans="1:6" x14ac:dyDescent="0.35">
      <c r="A259" s="16" t="s">
        <v>72</v>
      </c>
      <c r="B259" s="178"/>
      <c r="C259" s="172"/>
      <c r="D259" s="174">
        <v>0</v>
      </c>
      <c r="E259" s="175">
        <v>0</v>
      </c>
      <c r="F259" s="18">
        <f t="shared" si="17"/>
        <v>0</v>
      </c>
    </row>
    <row r="260" spans="1:6" x14ac:dyDescent="0.35">
      <c r="A260" s="16" t="s">
        <v>73</v>
      </c>
      <c r="B260" s="178"/>
      <c r="C260" s="178"/>
      <c r="D260" s="174">
        <v>0</v>
      </c>
      <c r="E260" s="175">
        <v>0</v>
      </c>
      <c r="F260" s="18">
        <f t="shared" si="17"/>
        <v>0</v>
      </c>
    </row>
    <row r="261" spans="1:6" x14ac:dyDescent="0.35">
      <c r="A261" s="16" t="s">
        <v>74</v>
      </c>
      <c r="B261" s="178"/>
      <c r="C261" s="178"/>
      <c r="D261" s="174">
        <v>0</v>
      </c>
      <c r="E261" s="175">
        <v>0</v>
      </c>
      <c r="F261" s="18">
        <f t="shared" si="17"/>
        <v>0</v>
      </c>
    </row>
    <row r="262" spans="1:6" x14ac:dyDescent="0.35">
      <c r="A262" s="16" t="s">
        <v>75</v>
      </c>
      <c r="B262" s="178"/>
      <c r="C262" s="178"/>
      <c r="D262" s="174">
        <v>0</v>
      </c>
      <c r="E262" s="175">
        <v>0</v>
      </c>
      <c r="F262" s="18">
        <f t="shared" si="17"/>
        <v>0</v>
      </c>
    </row>
    <row r="263" spans="1:6" x14ac:dyDescent="0.35">
      <c r="A263" s="16" t="s">
        <v>76</v>
      </c>
      <c r="B263" s="178"/>
      <c r="C263" s="178"/>
      <c r="D263" s="174">
        <v>0</v>
      </c>
      <c r="E263" s="175">
        <v>0</v>
      </c>
      <c r="F263" s="18">
        <f t="shared" si="17"/>
        <v>0</v>
      </c>
    </row>
    <row r="264" spans="1:6" x14ac:dyDescent="0.35">
      <c r="A264" s="16" t="s">
        <v>77</v>
      </c>
      <c r="B264" s="178"/>
      <c r="C264" s="178"/>
      <c r="D264" s="174">
        <v>0</v>
      </c>
      <c r="E264" s="175">
        <v>0</v>
      </c>
      <c r="F264" s="18">
        <f t="shared" si="17"/>
        <v>0</v>
      </c>
    </row>
    <row r="265" spans="1:6" x14ac:dyDescent="0.35">
      <c r="A265" s="16" t="s">
        <v>78</v>
      </c>
      <c r="B265" s="178"/>
      <c r="C265" s="178"/>
      <c r="D265" s="174">
        <v>0</v>
      </c>
      <c r="E265" s="175">
        <v>0</v>
      </c>
      <c r="F265" s="18">
        <f t="shared" si="17"/>
        <v>0</v>
      </c>
    </row>
    <row r="266" spans="1:6" x14ac:dyDescent="0.35">
      <c r="A266" s="16" t="s">
        <v>79</v>
      </c>
      <c r="B266" s="178"/>
      <c r="C266" s="178"/>
      <c r="D266" s="174">
        <v>0</v>
      </c>
      <c r="E266" s="175">
        <v>0</v>
      </c>
      <c r="F266" s="18">
        <f t="shared" si="17"/>
        <v>0</v>
      </c>
    </row>
    <row r="267" spans="1:6" ht="13.15" x14ac:dyDescent="0.4">
      <c r="A267" s="285" t="s">
        <v>248</v>
      </c>
      <c r="B267" s="271"/>
      <c r="C267" s="271"/>
      <c r="D267" s="271"/>
      <c r="E267" s="272"/>
      <c r="F267" s="33">
        <f>SUM(F257:F266)</f>
        <v>0</v>
      </c>
    </row>
    <row r="268" spans="1:6" ht="13.15" x14ac:dyDescent="0.4">
      <c r="A268" s="289" t="s">
        <v>255</v>
      </c>
      <c r="B268" s="290"/>
      <c r="C268" s="290"/>
      <c r="D268" s="290"/>
      <c r="E268" s="291"/>
      <c r="F268" s="34">
        <f>F267+F255</f>
        <v>0</v>
      </c>
    </row>
    <row r="269" spans="1:6" x14ac:dyDescent="0.35">
      <c r="A269" s="136"/>
      <c r="B269" s="136"/>
      <c r="C269" s="136"/>
      <c r="D269" s="136"/>
      <c r="E269" s="136"/>
      <c r="F269" s="136"/>
    </row>
    <row r="270" spans="1:6" x14ac:dyDescent="0.35">
      <c r="A270" s="22"/>
      <c r="B270" s="22"/>
      <c r="C270" s="22"/>
      <c r="D270" s="22"/>
      <c r="E270" s="22"/>
      <c r="F270" s="22"/>
    </row>
    <row r="272" spans="1:6" ht="20.25" customHeight="1" x14ac:dyDescent="0.55000000000000004">
      <c r="A272" s="261" t="str">
        <f>'Estimated Budget - Summary'!L12</f>
        <v>Partner 9</v>
      </c>
      <c r="B272" s="262"/>
      <c r="C272" s="262"/>
      <c r="D272" s="262"/>
      <c r="E272" s="262"/>
      <c r="F272" s="275"/>
    </row>
    <row r="273" spans="1:6" ht="13.15" x14ac:dyDescent="0.35">
      <c r="A273" s="288" t="s">
        <v>285</v>
      </c>
      <c r="B273" s="288"/>
      <c r="C273" s="288"/>
      <c r="D273" s="288"/>
      <c r="E273" s="288"/>
      <c r="F273" s="288"/>
    </row>
    <row r="274" spans="1:6" ht="25.5" x14ac:dyDescent="0.35">
      <c r="A274" s="115" t="s">
        <v>62</v>
      </c>
      <c r="B274" s="115" t="s">
        <v>273</v>
      </c>
      <c r="C274" s="115" t="s">
        <v>286</v>
      </c>
      <c r="D274" s="115" t="s">
        <v>275</v>
      </c>
      <c r="E274" s="115" t="s">
        <v>287</v>
      </c>
      <c r="F274" s="115" t="s">
        <v>288</v>
      </c>
    </row>
    <row r="275" spans="1:6" x14ac:dyDescent="0.35">
      <c r="A275" s="16" t="s">
        <v>69</v>
      </c>
      <c r="B275" s="172"/>
      <c r="C275" s="172"/>
      <c r="D275" s="174">
        <v>0</v>
      </c>
      <c r="E275" s="175">
        <v>0</v>
      </c>
      <c r="F275" s="18">
        <f t="shared" ref="F275:F284" si="18">ROUND(E275*D275,2)</f>
        <v>0</v>
      </c>
    </row>
    <row r="276" spans="1:6" x14ac:dyDescent="0.35">
      <c r="A276" s="16" t="s">
        <v>71</v>
      </c>
      <c r="B276" s="172"/>
      <c r="C276" s="172"/>
      <c r="D276" s="174">
        <v>0</v>
      </c>
      <c r="E276" s="175">
        <v>0</v>
      </c>
      <c r="F276" s="18">
        <f t="shared" si="18"/>
        <v>0</v>
      </c>
    </row>
    <row r="277" spans="1:6" x14ac:dyDescent="0.35">
      <c r="A277" s="16" t="s">
        <v>72</v>
      </c>
      <c r="B277" s="178"/>
      <c r="C277" s="172"/>
      <c r="D277" s="174">
        <v>0</v>
      </c>
      <c r="E277" s="175">
        <v>0</v>
      </c>
      <c r="F277" s="18">
        <f t="shared" si="18"/>
        <v>0</v>
      </c>
    </row>
    <row r="278" spans="1:6" x14ac:dyDescent="0.35">
      <c r="A278" s="16" t="s">
        <v>73</v>
      </c>
      <c r="B278" s="178"/>
      <c r="C278" s="178"/>
      <c r="D278" s="174">
        <v>0</v>
      </c>
      <c r="E278" s="175">
        <v>0</v>
      </c>
      <c r="F278" s="18">
        <f t="shared" si="18"/>
        <v>0</v>
      </c>
    </row>
    <row r="279" spans="1:6" x14ac:dyDescent="0.35">
      <c r="A279" s="16" t="s">
        <v>74</v>
      </c>
      <c r="B279" s="178"/>
      <c r="C279" s="178"/>
      <c r="D279" s="174">
        <v>0</v>
      </c>
      <c r="E279" s="175">
        <v>0</v>
      </c>
      <c r="F279" s="18">
        <f t="shared" si="18"/>
        <v>0</v>
      </c>
    </row>
    <row r="280" spans="1:6" x14ac:dyDescent="0.35">
      <c r="A280" s="16" t="s">
        <v>75</v>
      </c>
      <c r="B280" s="178"/>
      <c r="C280" s="178"/>
      <c r="D280" s="174">
        <v>0</v>
      </c>
      <c r="E280" s="175">
        <v>0</v>
      </c>
      <c r="F280" s="18">
        <f t="shared" si="18"/>
        <v>0</v>
      </c>
    </row>
    <row r="281" spans="1:6" x14ac:dyDescent="0.35">
      <c r="A281" s="16" t="s">
        <v>76</v>
      </c>
      <c r="B281" s="178"/>
      <c r="C281" s="178"/>
      <c r="D281" s="174">
        <v>0</v>
      </c>
      <c r="E281" s="175">
        <v>0</v>
      </c>
      <c r="F281" s="18">
        <f t="shared" si="18"/>
        <v>0</v>
      </c>
    </row>
    <row r="282" spans="1:6" x14ac:dyDescent="0.35">
      <c r="A282" s="16" t="s">
        <v>77</v>
      </c>
      <c r="B282" s="178"/>
      <c r="C282" s="178"/>
      <c r="D282" s="174">
        <v>0</v>
      </c>
      <c r="E282" s="175">
        <v>0</v>
      </c>
      <c r="F282" s="18">
        <f t="shared" si="18"/>
        <v>0</v>
      </c>
    </row>
    <row r="283" spans="1:6" x14ac:dyDescent="0.35">
      <c r="A283" s="16" t="s">
        <v>78</v>
      </c>
      <c r="B283" s="178"/>
      <c r="C283" s="178"/>
      <c r="D283" s="174">
        <v>0</v>
      </c>
      <c r="E283" s="175">
        <v>0</v>
      </c>
      <c r="F283" s="18">
        <f t="shared" si="18"/>
        <v>0</v>
      </c>
    </row>
    <row r="284" spans="1:6" x14ac:dyDescent="0.35">
      <c r="A284" s="16" t="s">
        <v>79</v>
      </c>
      <c r="B284" s="178"/>
      <c r="C284" s="178"/>
      <c r="D284" s="174">
        <v>0</v>
      </c>
      <c r="E284" s="175">
        <v>0</v>
      </c>
      <c r="F284" s="18">
        <f t="shared" si="18"/>
        <v>0</v>
      </c>
    </row>
    <row r="285" spans="1:6" ht="13.15" x14ac:dyDescent="0.4">
      <c r="A285" s="285" t="s">
        <v>248</v>
      </c>
      <c r="B285" s="271"/>
      <c r="C285" s="271"/>
      <c r="D285" s="271"/>
      <c r="E285" s="272"/>
      <c r="F285" s="33">
        <f>SUM(F275:F284)</f>
        <v>0</v>
      </c>
    </row>
    <row r="286" spans="1:6" ht="13.15" x14ac:dyDescent="0.4">
      <c r="A286" s="286" t="s">
        <v>289</v>
      </c>
      <c r="B286" s="287"/>
      <c r="C286" s="287"/>
      <c r="D286" s="287"/>
      <c r="E286" s="287"/>
      <c r="F286" s="287"/>
    </row>
    <row r="287" spans="1:6" x14ac:dyDescent="0.35">
      <c r="A287" s="16" t="s">
        <v>69</v>
      </c>
      <c r="B287" s="172"/>
      <c r="C287" s="172"/>
      <c r="D287" s="174">
        <v>0</v>
      </c>
      <c r="E287" s="175">
        <v>0</v>
      </c>
      <c r="F287" s="18">
        <f t="shared" ref="F287:F296" si="19">ROUND(E287*D287,2)</f>
        <v>0</v>
      </c>
    </row>
    <row r="288" spans="1:6" x14ac:dyDescent="0.35">
      <c r="A288" s="16" t="s">
        <v>71</v>
      </c>
      <c r="B288" s="172"/>
      <c r="C288" s="172"/>
      <c r="D288" s="174">
        <v>0</v>
      </c>
      <c r="E288" s="175">
        <v>0</v>
      </c>
      <c r="F288" s="18">
        <f t="shared" si="19"/>
        <v>0</v>
      </c>
    </row>
    <row r="289" spans="1:6" x14ac:dyDescent="0.35">
      <c r="A289" s="16" t="s">
        <v>72</v>
      </c>
      <c r="B289" s="178"/>
      <c r="C289" s="172"/>
      <c r="D289" s="174">
        <v>0</v>
      </c>
      <c r="E289" s="175">
        <v>0</v>
      </c>
      <c r="F289" s="18">
        <f t="shared" si="19"/>
        <v>0</v>
      </c>
    </row>
    <row r="290" spans="1:6" x14ac:dyDescent="0.35">
      <c r="A290" s="16" t="s">
        <v>73</v>
      </c>
      <c r="B290" s="178"/>
      <c r="C290" s="178"/>
      <c r="D290" s="174">
        <v>0</v>
      </c>
      <c r="E290" s="175">
        <v>0</v>
      </c>
      <c r="F290" s="18">
        <f t="shared" si="19"/>
        <v>0</v>
      </c>
    </row>
    <row r="291" spans="1:6" x14ac:dyDescent="0.35">
      <c r="A291" s="16" t="s">
        <v>74</v>
      </c>
      <c r="B291" s="178"/>
      <c r="C291" s="178"/>
      <c r="D291" s="174">
        <v>0</v>
      </c>
      <c r="E291" s="175">
        <v>0</v>
      </c>
      <c r="F291" s="18">
        <f t="shared" si="19"/>
        <v>0</v>
      </c>
    </row>
    <row r="292" spans="1:6" x14ac:dyDescent="0.35">
      <c r="A292" s="16" t="s">
        <v>75</v>
      </c>
      <c r="B292" s="178"/>
      <c r="C292" s="178"/>
      <c r="D292" s="174">
        <v>0</v>
      </c>
      <c r="E292" s="175">
        <v>0</v>
      </c>
      <c r="F292" s="18">
        <f t="shared" si="19"/>
        <v>0</v>
      </c>
    </row>
    <row r="293" spans="1:6" x14ac:dyDescent="0.35">
      <c r="A293" s="16" t="s">
        <v>76</v>
      </c>
      <c r="B293" s="178"/>
      <c r="C293" s="178"/>
      <c r="D293" s="174">
        <v>0</v>
      </c>
      <c r="E293" s="175">
        <v>0</v>
      </c>
      <c r="F293" s="18">
        <f t="shared" si="19"/>
        <v>0</v>
      </c>
    </row>
    <row r="294" spans="1:6" x14ac:dyDescent="0.35">
      <c r="A294" s="16" t="s">
        <v>77</v>
      </c>
      <c r="B294" s="178"/>
      <c r="C294" s="178"/>
      <c r="D294" s="174">
        <v>0</v>
      </c>
      <c r="E294" s="175">
        <v>0</v>
      </c>
      <c r="F294" s="18">
        <f t="shared" si="19"/>
        <v>0</v>
      </c>
    </row>
    <row r="295" spans="1:6" x14ac:dyDescent="0.35">
      <c r="A295" s="16" t="s">
        <v>78</v>
      </c>
      <c r="B295" s="178"/>
      <c r="C295" s="178"/>
      <c r="D295" s="174">
        <v>0</v>
      </c>
      <c r="E295" s="175">
        <v>0</v>
      </c>
      <c r="F295" s="18">
        <f t="shared" si="19"/>
        <v>0</v>
      </c>
    </row>
    <row r="296" spans="1:6" x14ac:dyDescent="0.35">
      <c r="A296" s="16" t="s">
        <v>79</v>
      </c>
      <c r="B296" s="178"/>
      <c r="C296" s="178"/>
      <c r="D296" s="174">
        <v>0</v>
      </c>
      <c r="E296" s="175">
        <v>0</v>
      </c>
      <c r="F296" s="18">
        <f t="shared" si="19"/>
        <v>0</v>
      </c>
    </row>
    <row r="297" spans="1:6" ht="13.15" x14ac:dyDescent="0.4">
      <c r="A297" s="285" t="s">
        <v>248</v>
      </c>
      <c r="B297" s="271"/>
      <c r="C297" s="271"/>
      <c r="D297" s="271"/>
      <c r="E297" s="272"/>
      <c r="F297" s="33">
        <f>SUM(F287:F296)</f>
        <v>0</v>
      </c>
    </row>
    <row r="298" spans="1:6" ht="13.15" x14ac:dyDescent="0.4">
      <c r="A298" s="289" t="s">
        <v>255</v>
      </c>
      <c r="B298" s="290"/>
      <c r="C298" s="290"/>
      <c r="D298" s="290"/>
      <c r="E298" s="291"/>
      <c r="F298" s="34">
        <f>F297+F285</f>
        <v>0</v>
      </c>
    </row>
  </sheetData>
  <mergeCells count="61">
    <mergeCell ref="A213:F213"/>
    <mergeCell ref="A226:F226"/>
    <mergeCell ref="A286:F286"/>
    <mergeCell ref="A242:F242"/>
    <mergeCell ref="A243:F243"/>
    <mergeCell ref="A256:F256"/>
    <mergeCell ref="A272:F272"/>
    <mergeCell ref="A273:F273"/>
    <mergeCell ref="A92:F92"/>
    <mergeCell ref="A93:F93"/>
    <mergeCell ref="A106:F106"/>
    <mergeCell ref="A122:F122"/>
    <mergeCell ref="A123:F123"/>
    <mergeCell ref="A118:E118"/>
    <mergeCell ref="A105:E105"/>
    <mergeCell ref="A117:E117"/>
    <mergeCell ref="A1:F1"/>
    <mergeCell ref="A16:F16"/>
    <mergeCell ref="A3:F3"/>
    <mergeCell ref="A2:F2"/>
    <mergeCell ref="A32:F32"/>
    <mergeCell ref="A298:E298"/>
    <mergeCell ref="A268:E268"/>
    <mergeCell ref="A238:E238"/>
    <mergeCell ref="A208:E208"/>
    <mergeCell ref="A178:E178"/>
    <mergeCell ref="A207:E207"/>
    <mergeCell ref="A225:E225"/>
    <mergeCell ref="A237:E237"/>
    <mergeCell ref="A255:E255"/>
    <mergeCell ref="A267:E267"/>
    <mergeCell ref="A285:E285"/>
    <mergeCell ref="A297:E297"/>
    <mergeCell ref="A182:F182"/>
    <mergeCell ref="A183:F183"/>
    <mergeCell ref="A196:F196"/>
    <mergeCell ref="A212:F212"/>
    <mergeCell ref="A88:E88"/>
    <mergeCell ref="A58:E58"/>
    <mergeCell ref="A28:E28"/>
    <mergeCell ref="A15:E15"/>
    <mergeCell ref="A27:E27"/>
    <mergeCell ref="A45:E45"/>
    <mergeCell ref="A57:E57"/>
    <mergeCell ref="A75:E75"/>
    <mergeCell ref="A87:E87"/>
    <mergeCell ref="A33:F33"/>
    <mergeCell ref="A46:F46"/>
    <mergeCell ref="A62:F62"/>
    <mergeCell ref="A63:F63"/>
    <mergeCell ref="A76:F76"/>
    <mergeCell ref="A135:E135"/>
    <mergeCell ref="A147:E147"/>
    <mergeCell ref="A165:E165"/>
    <mergeCell ref="A177:E177"/>
    <mergeCell ref="A195:E195"/>
    <mergeCell ref="A136:F136"/>
    <mergeCell ref="A152:F152"/>
    <mergeCell ref="A153:F153"/>
    <mergeCell ref="A166:F166"/>
    <mergeCell ref="A148:E148"/>
  </mergeCells>
  <phoneticPr fontId="2" type="noConversion"/>
  <pageMargins left="0.51181102362204722" right="0.47244094488188981" top="0.51181102362204722" bottom="0.35433070866141736" header="0.51181102362204722" footer="0.27559055118110237"/>
  <pageSetup paperSize="9" scale="1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8964104BE5343B81F407D0C6F269F" ma:contentTypeVersion="4" ma:contentTypeDescription="Create a new document." ma:contentTypeScope="" ma:versionID="28b776e362c9ecb9fc2c6165674bdc94">
  <xsd:schema xmlns:xsd="http://www.w3.org/2001/XMLSchema" xmlns:xs="http://www.w3.org/2001/XMLSchema" xmlns:p="http://schemas.microsoft.com/office/2006/metadata/properties" xmlns:ns2="3f0625fc-38af-48fb-a1f2-197f32d0684d" targetNamespace="http://schemas.microsoft.com/office/2006/metadata/properties" ma:root="true" ma:fieldsID="8913c87331a35a2c4c4da8eebe08d659" ns2:_="">
    <xsd:import namespace="3f0625fc-38af-48fb-a1f2-197f32d068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625fc-38af-48fb-a1f2-197f32d068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7220A-6903-4294-8EC8-F98E3A56E577}">
  <ds:schemaRefs>
    <ds:schemaRef ds:uri="3f0625fc-38af-48fb-a1f2-197f32d0684d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7168E2-841D-4A02-87B5-B89C6192C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603D9-9735-4E68-9251-ABF8E3C83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625fc-38af-48fb-a1f2-197f32d06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6a174b-e315-48bd-aa0a-cdaddc44250b}" enabled="0" method="" siteId="{406a174b-e315-48bd-aa0a-cdaddc44250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Estimated Budget - Summary</vt:lpstr>
      <vt:lpstr>A.1</vt:lpstr>
      <vt:lpstr>A.2</vt:lpstr>
      <vt:lpstr>A.3</vt:lpstr>
      <vt:lpstr>A.4</vt:lpstr>
      <vt:lpstr>A.5</vt:lpstr>
      <vt:lpstr>A.6</vt:lpstr>
      <vt:lpstr>A.4!Print_Area</vt:lpstr>
      <vt:lpstr>A.5!Print_Area</vt:lpstr>
    </vt:vector>
  </TitlesOfParts>
  <Manager/>
  <Company>EFSA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moravma</dc:creator>
  <cp:keywords/>
  <dc:description/>
  <cp:lastModifiedBy>PESCI Muriel</cp:lastModifiedBy>
  <cp:revision/>
  <dcterms:created xsi:type="dcterms:W3CDTF">2007-02-28T14:31:45Z</dcterms:created>
  <dcterms:modified xsi:type="dcterms:W3CDTF">2023-06-30T14:56:20Z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0x010100A8A8964104BE5343B81F407D0C6F269F</vt:lpwstr>
  </property>
</Properties>
</file>